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NEXT\Insurance\OPEB GASB 74 75 Reports\6 30 25 Measurement valuation date\"/>
    </mc:Choice>
  </mc:AlternateContent>
  <xr:revisionPtr revIDLastSave="0" documentId="8_{B4D8E8AE-3B7C-4DD5-8BA8-87B0A90BCFC6}" xr6:coauthVersionLast="47" xr6:coauthVersionMax="47" xr10:uidLastSave="{00000000-0000-0000-0000-000000000000}"/>
  <bookViews>
    <workbookView xWindow="34905" yWindow="2205" windowWidth="12045" windowHeight="11295" activeTab="1" xr2:uid="{00000000-000D-0000-FFFF-FFFF00000000}"/>
  </bookViews>
  <sheets>
    <sheet name="2025 Proportionate" sheetId="3" r:id="rId1"/>
    <sheet name="2025 Schedule A comparison" sheetId="2" r:id="rId2"/>
  </sheets>
  <definedNames>
    <definedName name="_xlnm._FilterDatabase" localSheetId="0" hidden="1">'2025 Proportionate'!$A$1:$XEG$337</definedName>
    <definedName name="_xlnm._FilterDatabase" localSheetId="1" hidden="1">'2025 Schedule A comparison'!$A$5:$N$356</definedName>
    <definedName name="_xlnm.Print_Area" localSheetId="0">'2025 Proportionate'!$A$329:$E$336</definedName>
    <definedName name="_xlnm.Print_Area" localSheetId="1">'2025 Schedule A comparison'!$A$6:$E$357</definedName>
    <definedName name="_xlnm.Print_Titles" localSheetId="1">'2025 Schedule A comparison'!$1:$6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3" i="3" l="1"/>
  <c r="C356" i="2" l="1"/>
  <c r="C327" i="3" l="1"/>
  <c r="C230" i="2"/>
  <c r="C332" i="2"/>
  <c r="Q332" i="2" s="1"/>
  <c r="D3" i="3" l="1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2" i="3"/>
  <c r="Q230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333" i="2" s="1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3" i="2"/>
  <c r="C162" i="2"/>
  <c r="C161" i="2"/>
  <c r="C160" i="2"/>
  <c r="C159" i="2"/>
  <c r="C158" i="2"/>
  <c r="C156" i="2"/>
  <c r="C155" i="2"/>
  <c r="C154" i="2"/>
  <c r="C153" i="2"/>
  <c r="C152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1" i="2"/>
  <c r="C110" i="2"/>
  <c r="C109" i="2"/>
  <c r="C108" i="2"/>
  <c r="C107" i="2"/>
  <c r="C106" i="2"/>
  <c r="C105" i="2"/>
  <c r="C104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E334" i="3"/>
  <c r="E209" i="3" l="1"/>
  <c r="E326" i="3" l="1"/>
  <c r="D332" i="2" s="1"/>
  <c r="R332" i="2" s="1"/>
  <c r="E332" i="2"/>
  <c r="E210" i="3"/>
  <c r="D230" i="2" s="1"/>
  <c r="R230" i="2" s="1"/>
  <c r="E230" i="2"/>
  <c r="E8" i="2"/>
  <c r="E2" i="3"/>
  <c r="D327" i="3"/>
  <c r="E330" i="2"/>
  <c r="E325" i="3"/>
  <c r="D330" i="2" s="1"/>
  <c r="E329" i="2"/>
  <c r="E324" i="3"/>
  <c r="D329" i="2" s="1"/>
  <c r="E328" i="2"/>
  <c r="E323" i="3"/>
  <c r="D328" i="2" s="1"/>
  <c r="E353" i="2"/>
  <c r="E322" i="3"/>
  <c r="D353" i="2" s="1"/>
  <c r="E352" i="2"/>
  <c r="E321" i="3"/>
  <c r="D352" i="2" s="1"/>
  <c r="E351" i="2"/>
  <c r="E320" i="3"/>
  <c r="D351" i="2" s="1"/>
  <c r="E350" i="2"/>
  <c r="E319" i="3"/>
  <c r="D350" i="2" s="1"/>
  <c r="E327" i="2"/>
  <c r="E318" i="3"/>
  <c r="D327" i="2" s="1"/>
  <c r="E326" i="2"/>
  <c r="E317" i="3"/>
  <c r="D326" i="2" s="1"/>
  <c r="E325" i="2"/>
  <c r="E316" i="3"/>
  <c r="D325" i="2" s="1"/>
  <c r="E324" i="2"/>
  <c r="E315" i="3"/>
  <c r="D324" i="2" s="1"/>
  <c r="E349" i="2"/>
  <c r="E314" i="3"/>
  <c r="D349" i="2" s="1"/>
  <c r="E348" i="2"/>
  <c r="E313" i="3"/>
  <c r="D348" i="2" s="1"/>
  <c r="E323" i="2"/>
  <c r="E312" i="3"/>
  <c r="D323" i="2" s="1"/>
  <c r="E347" i="2"/>
  <c r="E311" i="3"/>
  <c r="D347" i="2" s="1"/>
  <c r="E346" i="2"/>
  <c r="E310" i="3"/>
  <c r="D346" i="2" s="1"/>
  <c r="E345" i="2"/>
  <c r="E309" i="3"/>
  <c r="D345" i="2" s="1"/>
  <c r="E344" i="2"/>
  <c r="E308" i="3"/>
  <c r="D344" i="2" s="1"/>
  <c r="E322" i="2"/>
  <c r="E307" i="3"/>
  <c r="D322" i="2" s="1"/>
  <c r="E321" i="2"/>
  <c r="E306" i="3"/>
  <c r="D321" i="2" s="1"/>
  <c r="E320" i="2"/>
  <c r="E305" i="3"/>
  <c r="D320" i="2" s="1"/>
  <c r="E343" i="2"/>
  <c r="E304" i="3"/>
  <c r="D343" i="2" s="1"/>
  <c r="E342" i="2"/>
  <c r="D342" i="2"/>
  <c r="E319" i="2"/>
  <c r="E302" i="3"/>
  <c r="D319" i="2" s="1"/>
  <c r="E318" i="2"/>
  <c r="E301" i="3"/>
  <c r="D318" i="2" s="1"/>
  <c r="E317" i="2"/>
  <c r="E300" i="3"/>
  <c r="D317" i="2" s="1"/>
  <c r="E316" i="2"/>
  <c r="E299" i="3"/>
  <c r="D316" i="2" s="1"/>
  <c r="E315" i="2"/>
  <c r="E298" i="3"/>
  <c r="D315" i="2" s="1"/>
  <c r="E314" i="2"/>
  <c r="E297" i="3"/>
  <c r="D314" i="2" s="1"/>
  <c r="E313" i="2"/>
  <c r="E296" i="3"/>
  <c r="D313" i="2" s="1"/>
  <c r="E312" i="2"/>
  <c r="E295" i="3"/>
  <c r="D312" i="2" s="1"/>
  <c r="E311" i="2"/>
  <c r="E294" i="3"/>
  <c r="D311" i="2" s="1"/>
  <c r="E310" i="2"/>
  <c r="E293" i="3"/>
  <c r="D310" i="2" s="1"/>
  <c r="E341" i="2"/>
  <c r="E292" i="3"/>
  <c r="D341" i="2" s="1"/>
  <c r="E309" i="2"/>
  <c r="E291" i="3"/>
  <c r="D309" i="2" s="1"/>
  <c r="E308" i="2"/>
  <c r="E290" i="3"/>
  <c r="D308" i="2" s="1"/>
  <c r="E307" i="2"/>
  <c r="E289" i="3"/>
  <c r="D307" i="2" s="1"/>
  <c r="E306" i="2"/>
  <c r="E288" i="3"/>
  <c r="D306" i="2" s="1"/>
  <c r="E340" i="2"/>
  <c r="E287" i="3"/>
  <c r="D340" i="2" s="1"/>
  <c r="E305" i="2"/>
  <c r="E286" i="3"/>
  <c r="D305" i="2" s="1"/>
  <c r="E304" i="2"/>
  <c r="E285" i="3"/>
  <c r="D304" i="2" s="1"/>
  <c r="E303" i="2"/>
  <c r="E284" i="3"/>
  <c r="D303" i="2" s="1"/>
  <c r="E302" i="2"/>
  <c r="E283" i="3"/>
  <c r="D302" i="2" s="1"/>
  <c r="E339" i="2"/>
  <c r="E282" i="3"/>
  <c r="D339" i="2" s="1"/>
  <c r="E301" i="2"/>
  <c r="E281" i="3"/>
  <c r="D301" i="2" s="1"/>
  <c r="E300" i="2"/>
  <c r="E280" i="3"/>
  <c r="D300" i="2" s="1"/>
  <c r="E299" i="2"/>
  <c r="E279" i="3"/>
  <c r="D299" i="2" s="1"/>
  <c r="E298" i="2"/>
  <c r="E278" i="3"/>
  <c r="D298" i="2" s="1"/>
  <c r="E297" i="2"/>
  <c r="E277" i="3"/>
  <c r="D297" i="2" s="1"/>
  <c r="E296" i="2"/>
  <c r="E276" i="3"/>
  <c r="D296" i="2" s="1"/>
  <c r="E295" i="2"/>
  <c r="E275" i="3"/>
  <c r="D295" i="2" s="1"/>
  <c r="E293" i="2"/>
  <c r="E274" i="3"/>
  <c r="D293" i="2" s="1"/>
  <c r="E292" i="2"/>
  <c r="E273" i="3"/>
  <c r="D292" i="2" s="1"/>
  <c r="E291" i="2"/>
  <c r="E272" i="3"/>
  <c r="D291" i="2" s="1"/>
  <c r="E290" i="2"/>
  <c r="E271" i="3"/>
  <c r="D290" i="2" s="1"/>
  <c r="E289" i="2"/>
  <c r="E270" i="3"/>
  <c r="D289" i="2" s="1"/>
  <c r="E288" i="2"/>
  <c r="E269" i="3"/>
  <c r="D288" i="2" s="1"/>
  <c r="E287" i="2"/>
  <c r="E268" i="3"/>
  <c r="D287" i="2" s="1"/>
  <c r="E286" i="2"/>
  <c r="E267" i="3"/>
  <c r="D286" i="2" s="1"/>
  <c r="E285" i="2"/>
  <c r="E266" i="3"/>
  <c r="D285" i="2" s="1"/>
  <c r="E284" i="2"/>
  <c r="E265" i="3"/>
  <c r="D284" i="2" s="1"/>
  <c r="E283" i="2"/>
  <c r="E264" i="3"/>
  <c r="D283" i="2" s="1"/>
  <c r="E282" i="2"/>
  <c r="E263" i="3"/>
  <c r="D282" i="2" s="1"/>
  <c r="E281" i="2"/>
  <c r="E262" i="3"/>
  <c r="D281" i="2" s="1"/>
  <c r="E280" i="2"/>
  <c r="E261" i="3"/>
  <c r="D280" i="2" s="1"/>
  <c r="E279" i="2"/>
  <c r="E260" i="3"/>
  <c r="D279" i="2" s="1"/>
  <c r="E278" i="2"/>
  <c r="E259" i="3"/>
  <c r="D278" i="2" s="1"/>
  <c r="E277" i="2"/>
  <c r="E258" i="3"/>
  <c r="D277" i="2" s="1"/>
  <c r="E276" i="2"/>
  <c r="E257" i="3"/>
  <c r="D276" i="2" s="1"/>
  <c r="E275" i="2"/>
  <c r="E256" i="3"/>
  <c r="D275" i="2" s="1"/>
  <c r="E274" i="2"/>
  <c r="E255" i="3"/>
  <c r="D274" i="2" s="1"/>
  <c r="E272" i="2"/>
  <c r="E254" i="3"/>
  <c r="D272" i="2" s="1"/>
  <c r="E271" i="2"/>
  <c r="E253" i="3"/>
  <c r="D271" i="2" s="1"/>
  <c r="E270" i="2"/>
  <c r="E252" i="3"/>
  <c r="D270" i="2" s="1"/>
  <c r="E269" i="2"/>
  <c r="E251" i="3"/>
  <c r="D269" i="2" s="1"/>
  <c r="E268" i="2"/>
  <c r="E250" i="3"/>
  <c r="D268" i="2" s="1"/>
  <c r="E267" i="2"/>
  <c r="E249" i="3"/>
  <c r="D267" i="2" s="1"/>
  <c r="E266" i="2"/>
  <c r="E248" i="3"/>
  <c r="D266" i="2" s="1"/>
  <c r="E265" i="2"/>
  <c r="E247" i="3"/>
  <c r="D265" i="2" s="1"/>
  <c r="E264" i="2"/>
  <c r="E246" i="3"/>
  <c r="D264" i="2" s="1"/>
  <c r="E263" i="2"/>
  <c r="E245" i="3"/>
  <c r="D263" i="2" s="1"/>
  <c r="E262" i="2"/>
  <c r="E244" i="3"/>
  <c r="D262" i="2" s="1"/>
  <c r="E261" i="2"/>
  <c r="E243" i="3"/>
  <c r="D261" i="2" s="1"/>
  <c r="E260" i="2"/>
  <c r="E242" i="3"/>
  <c r="D260" i="2" s="1"/>
  <c r="E259" i="2"/>
  <c r="E241" i="3"/>
  <c r="D259" i="2" s="1"/>
  <c r="E258" i="2"/>
  <c r="E240" i="3"/>
  <c r="D258" i="2" s="1"/>
  <c r="E257" i="2"/>
  <c r="E239" i="3"/>
  <c r="D257" i="2" s="1"/>
  <c r="E256" i="2"/>
  <c r="E238" i="3"/>
  <c r="D256" i="2" s="1"/>
  <c r="E255" i="2"/>
  <c r="E237" i="3"/>
  <c r="D255" i="2" s="1"/>
  <c r="E254" i="2"/>
  <c r="E236" i="3"/>
  <c r="D254" i="2" s="1"/>
  <c r="E253" i="2"/>
  <c r="E235" i="3"/>
  <c r="D253" i="2" s="1"/>
  <c r="E338" i="2"/>
  <c r="E234" i="3"/>
  <c r="D338" i="2" s="1"/>
  <c r="E252" i="2"/>
  <c r="E233" i="3"/>
  <c r="D252" i="2" s="1"/>
  <c r="E251" i="2"/>
  <c r="E232" i="3"/>
  <c r="D251" i="2" s="1"/>
  <c r="E250" i="2"/>
  <c r="E231" i="3"/>
  <c r="D250" i="2" s="1"/>
  <c r="E249" i="2"/>
  <c r="E230" i="3"/>
  <c r="D249" i="2" s="1"/>
  <c r="E248" i="2"/>
  <c r="E229" i="3"/>
  <c r="D248" i="2" s="1"/>
  <c r="E247" i="2"/>
  <c r="E228" i="3"/>
  <c r="D247" i="2" s="1"/>
  <c r="E245" i="2"/>
  <c r="E227" i="3"/>
  <c r="D245" i="2" s="1"/>
  <c r="E244" i="2"/>
  <c r="E226" i="3"/>
  <c r="D244" i="2" s="1"/>
  <c r="E243" i="2"/>
  <c r="E225" i="3"/>
  <c r="D243" i="2" s="1"/>
  <c r="E242" i="2"/>
  <c r="E224" i="3"/>
  <c r="D242" i="2" s="1"/>
  <c r="E337" i="2"/>
  <c r="E223" i="3"/>
  <c r="D337" i="2" s="1"/>
  <c r="E241" i="2"/>
  <c r="E222" i="3"/>
  <c r="D241" i="2" s="1"/>
  <c r="E240" i="2"/>
  <c r="E221" i="3"/>
  <c r="D240" i="2" s="1"/>
  <c r="E239" i="2"/>
  <c r="E220" i="3"/>
  <c r="D239" i="2" s="1"/>
  <c r="E238" i="2"/>
  <c r="E219" i="3"/>
  <c r="D238" i="2" s="1"/>
  <c r="E336" i="2"/>
  <c r="E218" i="3"/>
  <c r="D336" i="2" s="1"/>
  <c r="E237" i="2"/>
  <c r="E217" i="3"/>
  <c r="D237" i="2" s="1"/>
  <c r="E236" i="2"/>
  <c r="E216" i="3"/>
  <c r="D236" i="2" s="1"/>
  <c r="E235" i="2"/>
  <c r="E215" i="3"/>
  <c r="D235" i="2" s="1"/>
  <c r="E234" i="2"/>
  <c r="E214" i="3"/>
  <c r="D234" i="2" s="1"/>
  <c r="E233" i="2"/>
  <c r="E213" i="3"/>
  <c r="D233" i="2" s="1"/>
  <c r="E232" i="2"/>
  <c r="E212" i="3"/>
  <c r="D232" i="2" s="1"/>
  <c r="E231" i="2"/>
  <c r="E333" i="2" s="1"/>
  <c r="E211" i="3"/>
  <c r="D231" i="2" s="1"/>
  <c r="D333" i="2" s="1"/>
  <c r="E97" i="2"/>
  <c r="E208" i="3"/>
  <c r="D97" i="2" s="1"/>
  <c r="E226" i="2"/>
  <c r="E207" i="3"/>
  <c r="D226" i="2" s="1"/>
  <c r="E225" i="2"/>
  <c r="E206" i="3"/>
  <c r="D225" i="2" s="1"/>
  <c r="E224" i="2"/>
  <c r="E205" i="3"/>
  <c r="D224" i="2" s="1"/>
  <c r="E223" i="2"/>
  <c r="E204" i="3"/>
  <c r="D223" i="2" s="1"/>
  <c r="E222" i="2"/>
  <c r="E203" i="3"/>
  <c r="D222" i="2" s="1"/>
  <c r="E221" i="2"/>
  <c r="E202" i="3"/>
  <c r="D221" i="2" s="1"/>
  <c r="E220" i="2"/>
  <c r="E201" i="3"/>
  <c r="D220" i="2" s="1"/>
  <c r="E219" i="2"/>
  <c r="E200" i="3"/>
  <c r="D219" i="2" s="1"/>
  <c r="E218" i="2"/>
  <c r="E199" i="3"/>
  <c r="D218" i="2" s="1"/>
  <c r="E217" i="2"/>
  <c r="E198" i="3"/>
  <c r="D217" i="2" s="1"/>
  <c r="E216" i="2"/>
  <c r="E197" i="3"/>
  <c r="D216" i="2" s="1"/>
  <c r="E215" i="2"/>
  <c r="E196" i="3"/>
  <c r="D215" i="2" s="1"/>
  <c r="E214" i="2"/>
  <c r="E195" i="3"/>
  <c r="D214" i="2" s="1"/>
  <c r="E213" i="2"/>
  <c r="E194" i="3"/>
  <c r="D213" i="2" s="1"/>
  <c r="E212" i="2"/>
  <c r="E193" i="3"/>
  <c r="D212" i="2" s="1"/>
  <c r="E211" i="2"/>
  <c r="E192" i="3"/>
  <c r="D211" i="2" s="1"/>
  <c r="E210" i="2"/>
  <c r="E191" i="3"/>
  <c r="D210" i="2" s="1"/>
  <c r="E209" i="2"/>
  <c r="E190" i="3"/>
  <c r="D209" i="2" s="1"/>
  <c r="E208" i="2"/>
  <c r="E189" i="3"/>
  <c r="D208" i="2" s="1"/>
  <c r="E207" i="2"/>
  <c r="E188" i="3"/>
  <c r="D207" i="2" s="1"/>
  <c r="E206" i="2"/>
  <c r="E187" i="3"/>
  <c r="D206" i="2" s="1"/>
  <c r="E205" i="2"/>
  <c r="E186" i="3"/>
  <c r="D205" i="2" s="1"/>
  <c r="E204" i="2"/>
  <c r="E185" i="3"/>
  <c r="D204" i="2" s="1"/>
  <c r="E203" i="2"/>
  <c r="E184" i="3"/>
  <c r="D203" i="2" s="1"/>
  <c r="E202" i="2"/>
  <c r="E183" i="3"/>
  <c r="D202" i="2" s="1"/>
  <c r="E201" i="2"/>
  <c r="E182" i="3"/>
  <c r="D201" i="2" s="1"/>
  <c r="E200" i="2"/>
  <c r="E181" i="3"/>
  <c r="D200" i="2" s="1"/>
  <c r="E199" i="2"/>
  <c r="E180" i="3"/>
  <c r="D199" i="2" s="1"/>
  <c r="E198" i="2"/>
  <c r="E179" i="3"/>
  <c r="D198" i="2" s="1"/>
  <c r="E197" i="2"/>
  <c r="E178" i="3"/>
  <c r="D197" i="2" s="1"/>
  <c r="E196" i="2"/>
  <c r="E177" i="3"/>
  <c r="D196" i="2" s="1"/>
  <c r="E195" i="2"/>
  <c r="E176" i="3"/>
  <c r="D195" i="2" s="1"/>
  <c r="E194" i="2"/>
  <c r="E175" i="3"/>
  <c r="D194" i="2" s="1"/>
  <c r="E193" i="2"/>
  <c r="E174" i="3"/>
  <c r="D193" i="2" s="1"/>
  <c r="E192" i="2"/>
  <c r="E173" i="3"/>
  <c r="D192" i="2" s="1"/>
  <c r="E191" i="2"/>
  <c r="E172" i="3"/>
  <c r="D191" i="2" s="1"/>
  <c r="E190" i="2"/>
  <c r="E171" i="3"/>
  <c r="D190" i="2" s="1"/>
  <c r="E189" i="2"/>
  <c r="E170" i="3"/>
  <c r="D189" i="2" s="1"/>
  <c r="E188" i="2"/>
  <c r="E169" i="3"/>
  <c r="D188" i="2" s="1"/>
  <c r="E187" i="2"/>
  <c r="E168" i="3"/>
  <c r="D187" i="2" s="1"/>
  <c r="E186" i="2"/>
  <c r="E167" i="3"/>
  <c r="D186" i="2" s="1"/>
  <c r="E185" i="2"/>
  <c r="E166" i="3"/>
  <c r="D185" i="2" s="1"/>
  <c r="E184" i="2"/>
  <c r="E165" i="3"/>
  <c r="D184" i="2" s="1"/>
  <c r="E183" i="2"/>
  <c r="E164" i="3"/>
  <c r="D183" i="2" s="1"/>
  <c r="E182" i="2"/>
  <c r="E163" i="3"/>
  <c r="D182" i="2" s="1"/>
  <c r="E181" i="2"/>
  <c r="E162" i="3"/>
  <c r="D181" i="2" s="1"/>
  <c r="E180" i="2"/>
  <c r="E161" i="3"/>
  <c r="D180" i="2" s="1"/>
  <c r="E179" i="2"/>
  <c r="E160" i="3"/>
  <c r="D179" i="2" s="1"/>
  <c r="E178" i="2"/>
  <c r="E159" i="3"/>
  <c r="D178" i="2" s="1"/>
  <c r="E177" i="2"/>
  <c r="E158" i="3"/>
  <c r="D177" i="2" s="1"/>
  <c r="E176" i="2"/>
  <c r="E157" i="3"/>
  <c r="D176" i="2" s="1"/>
  <c r="E175" i="2"/>
  <c r="E156" i="3"/>
  <c r="D175" i="2" s="1"/>
  <c r="E174" i="2"/>
  <c r="E155" i="3"/>
  <c r="D174" i="2" s="1"/>
  <c r="E173" i="2"/>
  <c r="E154" i="3"/>
  <c r="D173" i="2" s="1"/>
  <c r="E172" i="2"/>
  <c r="E153" i="3"/>
  <c r="D172" i="2" s="1"/>
  <c r="E171" i="2"/>
  <c r="E152" i="3"/>
  <c r="D171" i="2" s="1"/>
  <c r="E170" i="2"/>
  <c r="E151" i="3"/>
  <c r="D170" i="2" s="1"/>
  <c r="E169" i="2"/>
  <c r="E150" i="3"/>
  <c r="D169" i="2" s="1"/>
  <c r="E168" i="2"/>
  <c r="E149" i="3"/>
  <c r="D168" i="2" s="1"/>
  <c r="E167" i="2"/>
  <c r="E148" i="3"/>
  <c r="D167" i="2" s="1"/>
  <c r="E166" i="2"/>
  <c r="E147" i="3"/>
  <c r="D166" i="2" s="1"/>
  <c r="E165" i="2"/>
  <c r="E146" i="3"/>
  <c r="D165" i="2" s="1"/>
  <c r="E163" i="2"/>
  <c r="E145" i="3"/>
  <c r="D163" i="2" s="1"/>
  <c r="E162" i="2"/>
  <c r="E144" i="3"/>
  <c r="D162" i="2" s="1"/>
  <c r="E161" i="2"/>
  <c r="E143" i="3"/>
  <c r="D161" i="2" s="1"/>
  <c r="E160" i="2"/>
  <c r="E142" i="3"/>
  <c r="D160" i="2" s="1"/>
  <c r="E159" i="2"/>
  <c r="E141" i="3"/>
  <c r="D159" i="2" s="1"/>
  <c r="E158" i="2"/>
  <c r="E140" i="3"/>
  <c r="D158" i="2" s="1"/>
  <c r="E156" i="2"/>
  <c r="E139" i="3"/>
  <c r="D156" i="2" s="1"/>
  <c r="E155" i="2"/>
  <c r="E138" i="3"/>
  <c r="D155" i="2" s="1"/>
  <c r="E154" i="2"/>
  <c r="E137" i="3"/>
  <c r="D154" i="2" s="1"/>
  <c r="E153" i="2"/>
  <c r="E136" i="3"/>
  <c r="D153" i="2" s="1"/>
  <c r="E152" i="2"/>
  <c r="E135" i="3"/>
  <c r="D152" i="2" s="1"/>
  <c r="E150" i="2"/>
  <c r="E134" i="3"/>
  <c r="D150" i="2" s="1"/>
  <c r="E149" i="2"/>
  <c r="E133" i="3"/>
  <c r="D149" i="2" s="1"/>
  <c r="E148" i="2"/>
  <c r="E132" i="3"/>
  <c r="D148" i="2" s="1"/>
  <c r="E147" i="2"/>
  <c r="E131" i="3"/>
  <c r="D147" i="2" s="1"/>
  <c r="E146" i="2"/>
  <c r="E130" i="3"/>
  <c r="D146" i="2" s="1"/>
  <c r="E145" i="2"/>
  <c r="E129" i="3"/>
  <c r="D145" i="2" s="1"/>
  <c r="E144" i="2"/>
  <c r="E128" i="3"/>
  <c r="D144" i="2" s="1"/>
  <c r="E143" i="2"/>
  <c r="E127" i="3"/>
  <c r="D143" i="2" s="1"/>
  <c r="E142" i="2"/>
  <c r="E126" i="3"/>
  <c r="D142" i="2" s="1"/>
  <c r="E141" i="2"/>
  <c r="E125" i="3"/>
  <c r="D141" i="2" s="1"/>
  <c r="E140" i="2"/>
  <c r="E124" i="3"/>
  <c r="D140" i="2" s="1"/>
  <c r="E139" i="2"/>
  <c r="E123" i="3"/>
  <c r="D139" i="2" s="1"/>
  <c r="E138" i="2"/>
  <c r="E122" i="3"/>
  <c r="D138" i="2" s="1"/>
  <c r="E137" i="2"/>
  <c r="E121" i="3"/>
  <c r="D137" i="2" s="1"/>
  <c r="E136" i="2"/>
  <c r="E120" i="3"/>
  <c r="D136" i="2" s="1"/>
  <c r="E135" i="2"/>
  <c r="E119" i="3"/>
  <c r="D135" i="2" s="1"/>
  <c r="E133" i="2"/>
  <c r="E118" i="3"/>
  <c r="D133" i="2" s="1"/>
  <c r="E132" i="2"/>
  <c r="E117" i="3"/>
  <c r="D132" i="2" s="1"/>
  <c r="E131" i="2"/>
  <c r="E116" i="3"/>
  <c r="D131" i="2" s="1"/>
  <c r="E130" i="2"/>
  <c r="E115" i="3"/>
  <c r="D130" i="2" s="1"/>
  <c r="E129" i="2"/>
  <c r="E114" i="3"/>
  <c r="D129" i="2" s="1"/>
  <c r="E128" i="2"/>
  <c r="E113" i="3"/>
  <c r="D128" i="2" s="1"/>
  <c r="E127" i="2"/>
  <c r="E112" i="3"/>
  <c r="D127" i="2" s="1"/>
  <c r="E126" i="2"/>
  <c r="E111" i="3"/>
  <c r="D126" i="2" s="1"/>
  <c r="E125" i="2"/>
  <c r="E110" i="3"/>
  <c r="D125" i="2" s="1"/>
  <c r="E124" i="2"/>
  <c r="E109" i="3"/>
  <c r="D124" i="2" s="1"/>
  <c r="E123" i="2"/>
  <c r="E108" i="3"/>
  <c r="D123" i="2" s="1"/>
  <c r="E122" i="2"/>
  <c r="E107" i="3"/>
  <c r="D122" i="2" s="1"/>
  <c r="E121" i="2"/>
  <c r="E106" i="3"/>
  <c r="D121" i="2" s="1"/>
  <c r="E120" i="2"/>
  <c r="E105" i="3"/>
  <c r="D120" i="2" s="1"/>
  <c r="E119" i="2"/>
  <c r="E104" i="3"/>
  <c r="D119" i="2" s="1"/>
  <c r="E118" i="2"/>
  <c r="E103" i="3"/>
  <c r="D118" i="2" s="1"/>
  <c r="E117" i="2"/>
  <c r="E102" i="3"/>
  <c r="D117" i="2" s="1"/>
  <c r="E116" i="2"/>
  <c r="E101" i="3"/>
  <c r="D116" i="2" s="1"/>
  <c r="E115" i="2"/>
  <c r="E100" i="3"/>
  <c r="D115" i="2" s="1"/>
  <c r="E114" i="2"/>
  <c r="E99" i="3"/>
  <c r="D114" i="2" s="1"/>
  <c r="E113" i="2"/>
  <c r="E98" i="3"/>
  <c r="D113" i="2" s="1"/>
  <c r="E111" i="2"/>
  <c r="E97" i="3"/>
  <c r="D111" i="2" s="1"/>
  <c r="E110" i="2"/>
  <c r="E96" i="3"/>
  <c r="D110" i="2" s="1"/>
  <c r="E109" i="2"/>
  <c r="E95" i="3"/>
  <c r="D109" i="2" s="1"/>
  <c r="E108" i="2"/>
  <c r="E94" i="3"/>
  <c r="D108" i="2" s="1"/>
  <c r="E107" i="2"/>
  <c r="E93" i="3"/>
  <c r="D107" i="2" s="1"/>
  <c r="E106" i="2"/>
  <c r="E92" i="3"/>
  <c r="D106" i="2" s="1"/>
  <c r="E105" i="2"/>
  <c r="E91" i="3"/>
  <c r="D105" i="2" s="1"/>
  <c r="E104" i="2"/>
  <c r="E90" i="3"/>
  <c r="D104" i="2" s="1"/>
  <c r="E102" i="2"/>
  <c r="E89" i="3"/>
  <c r="D102" i="2" s="1"/>
  <c r="E101" i="2"/>
  <c r="E88" i="3"/>
  <c r="D101" i="2" s="1"/>
  <c r="E100" i="2"/>
  <c r="E87" i="3"/>
  <c r="D100" i="2" s="1"/>
  <c r="E99" i="2"/>
  <c r="E86" i="3"/>
  <c r="D99" i="2" s="1"/>
  <c r="E98" i="2"/>
  <c r="E85" i="3"/>
  <c r="D98" i="2" s="1"/>
  <c r="E96" i="2"/>
  <c r="E84" i="3"/>
  <c r="D96" i="2" s="1"/>
  <c r="E95" i="2"/>
  <c r="E83" i="3"/>
  <c r="D95" i="2" s="1"/>
  <c r="E94" i="2"/>
  <c r="E82" i="3"/>
  <c r="D94" i="2" s="1"/>
  <c r="E93" i="2"/>
  <c r="E81" i="3"/>
  <c r="D93" i="2" s="1"/>
  <c r="E92" i="2"/>
  <c r="E80" i="3"/>
  <c r="D92" i="2" s="1"/>
  <c r="E91" i="2"/>
  <c r="E79" i="3"/>
  <c r="D91" i="2" s="1"/>
  <c r="E90" i="2"/>
  <c r="E78" i="3"/>
  <c r="D90" i="2" s="1"/>
  <c r="E89" i="2"/>
  <c r="E77" i="3"/>
  <c r="D89" i="2" s="1"/>
  <c r="E88" i="2"/>
  <c r="E76" i="3"/>
  <c r="D88" i="2" s="1"/>
  <c r="E87" i="2"/>
  <c r="E75" i="3"/>
  <c r="D87" i="2" s="1"/>
  <c r="E86" i="2"/>
  <c r="E74" i="3"/>
  <c r="D86" i="2" s="1"/>
  <c r="E85" i="2"/>
  <c r="E73" i="3"/>
  <c r="D85" i="2" s="1"/>
  <c r="E84" i="2"/>
  <c r="E72" i="3"/>
  <c r="D84" i="2" s="1"/>
  <c r="E83" i="2"/>
  <c r="E71" i="3"/>
  <c r="D83" i="2" s="1"/>
  <c r="E79" i="2"/>
  <c r="E70" i="3"/>
  <c r="D79" i="2" s="1"/>
  <c r="E78" i="2"/>
  <c r="E69" i="3"/>
  <c r="D78" i="2" s="1"/>
  <c r="E77" i="2"/>
  <c r="E68" i="3"/>
  <c r="D77" i="2" s="1"/>
  <c r="E76" i="2"/>
  <c r="E67" i="3"/>
  <c r="D76" i="2" s="1"/>
  <c r="E75" i="2"/>
  <c r="E66" i="3"/>
  <c r="D75" i="2" s="1"/>
  <c r="E74" i="2"/>
  <c r="E65" i="3"/>
  <c r="D74" i="2" s="1"/>
  <c r="E73" i="2"/>
  <c r="E64" i="3"/>
  <c r="D73" i="2" s="1"/>
  <c r="E72" i="2"/>
  <c r="E63" i="3"/>
  <c r="D72" i="2" s="1"/>
  <c r="E71" i="2"/>
  <c r="E62" i="3"/>
  <c r="D71" i="2" s="1"/>
  <c r="E70" i="2"/>
  <c r="E61" i="3"/>
  <c r="D70" i="2" s="1"/>
  <c r="E69" i="2"/>
  <c r="E60" i="3"/>
  <c r="D69" i="2" s="1"/>
  <c r="E68" i="2"/>
  <c r="E59" i="3"/>
  <c r="D68" i="2" s="1"/>
  <c r="E67" i="2"/>
  <c r="E58" i="3"/>
  <c r="D67" i="2" s="1"/>
  <c r="E66" i="2"/>
  <c r="E57" i="3"/>
  <c r="D66" i="2" s="1"/>
  <c r="E65" i="2"/>
  <c r="E56" i="3"/>
  <c r="D65" i="2" s="1"/>
  <c r="E61" i="2"/>
  <c r="E55" i="3"/>
  <c r="D61" i="2" s="1"/>
  <c r="E60" i="2"/>
  <c r="E54" i="3"/>
  <c r="D60" i="2" s="1"/>
  <c r="E59" i="2"/>
  <c r="E53" i="3"/>
  <c r="D59" i="2" s="1"/>
  <c r="E58" i="2"/>
  <c r="E52" i="3"/>
  <c r="D58" i="2" s="1"/>
  <c r="E57" i="2"/>
  <c r="E51" i="3"/>
  <c r="D57" i="2" s="1"/>
  <c r="E56" i="2"/>
  <c r="E50" i="3"/>
  <c r="D56" i="2" s="1"/>
  <c r="E55" i="2"/>
  <c r="E49" i="3"/>
  <c r="D55" i="2" s="1"/>
  <c r="E54" i="2"/>
  <c r="E48" i="3"/>
  <c r="D54" i="2" s="1"/>
  <c r="E53" i="2"/>
  <c r="E47" i="3"/>
  <c r="D53" i="2" s="1"/>
  <c r="E52" i="2"/>
  <c r="E46" i="3"/>
  <c r="D52" i="2" s="1"/>
  <c r="E51" i="2"/>
  <c r="E45" i="3"/>
  <c r="D51" i="2" s="1"/>
  <c r="E50" i="2"/>
  <c r="E44" i="3"/>
  <c r="D50" i="2" s="1"/>
  <c r="E49" i="2"/>
  <c r="E43" i="3"/>
  <c r="D49" i="2" s="1"/>
  <c r="E48" i="2"/>
  <c r="E42" i="3"/>
  <c r="D48" i="2" s="1"/>
  <c r="E47" i="2"/>
  <c r="E41" i="3"/>
  <c r="D47" i="2" s="1"/>
  <c r="E46" i="2"/>
  <c r="E40" i="3"/>
  <c r="D46" i="2" s="1"/>
  <c r="E45" i="2"/>
  <c r="E39" i="3"/>
  <c r="D45" i="2" s="1"/>
  <c r="E44" i="2"/>
  <c r="E38" i="3"/>
  <c r="D44" i="2" s="1"/>
  <c r="E43" i="2"/>
  <c r="E37" i="3"/>
  <c r="D43" i="2" s="1"/>
  <c r="E42" i="2"/>
  <c r="E36" i="3"/>
  <c r="D42" i="2" s="1"/>
  <c r="E41" i="2"/>
  <c r="E35" i="3"/>
  <c r="D41" i="2" s="1"/>
  <c r="E40" i="2"/>
  <c r="E34" i="3"/>
  <c r="D40" i="2" s="1"/>
  <c r="E39" i="2"/>
  <c r="E33" i="3"/>
  <c r="D39" i="2" s="1"/>
  <c r="E38" i="2"/>
  <c r="E32" i="3"/>
  <c r="D38" i="2" s="1"/>
  <c r="E37" i="2"/>
  <c r="E31" i="3"/>
  <c r="D37" i="2" s="1"/>
  <c r="E36" i="2"/>
  <c r="E30" i="3"/>
  <c r="D36" i="2" s="1"/>
  <c r="E35" i="2"/>
  <c r="E29" i="3"/>
  <c r="D35" i="2" s="1"/>
  <c r="E34" i="2"/>
  <c r="E28" i="3"/>
  <c r="D34" i="2" s="1"/>
  <c r="E33" i="2"/>
  <c r="E27" i="3"/>
  <c r="D33" i="2" s="1"/>
  <c r="E32" i="2"/>
  <c r="E26" i="3"/>
  <c r="D32" i="2" s="1"/>
  <c r="E31" i="2"/>
  <c r="E25" i="3"/>
  <c r="D31" i="2" s="1"/>
  <c r="E30" i="2"/>
  <c r="E24" i="3"/>
  <c r="D30" i="2" s="1"/>
  <c r="E29" i="2"/>
  <c r="E23" i="3"/>
  <c r="D29" i="2" s="1"/>
  <c r="E28" i="2"/>
  <c r="E22" i="3"/>
  <c r="D28" i="2" s="1"/>
  <c r="E27" i="2"/>
  <c r="E21" i="3"/>
  <c r="D27" i="2" s="1"/>
  <c r="E26" i="2"/>
  <c r="E20" i="3"/>
  <c r="D26" i="2" s="1"/>
  <c r="E25" i="2"/>
  <c r="E19" i="3"/>
  <c r="D25" i="2" s="1"/>
  <c r="E24" i="2"/>
  <c r="E18" i="3"/>
  <c r="D24" i="2" s="1"/>
  <c r="E23" i="2"/>
  <c r="E17" i="3"/>
  <c r="D23" i="2" s="1"/>
  <c r="E22" i="2"/>
  <c r="E16" i="3"/>
  <c r="D22" i="2" s="1"/>
  <c r="E21" i="2"/>
  <c r="E15" i="3"/>
  <c r="D21" i="2" s="1"/>
  <c r="E20" i="2"/>
  <c r="E14" i="3"/>
  <c r="D20" i="2" s="1"/>
  <c r="E19" i="2"/>
  <c r="E13" i="3"/>
  <c r="D19" i="2" s="1"/>
  <c r="E18" i="2"/>
  <c r="E12" i="3"/>
  <c r="D18" i="2" s="1"/>
  <c r="E17" i="2"/>
  <c r="E11" i="3"/>
  <c r="D17" i="2" s="1"/>
  <c r="E16" i="2"/>
  <c r="E10" i="3"/>
  <c r="D16" i="2" s="1"/>
  <c r="E15" i="2"/>
  <c r="E9" i="3"/>
  <c r="D15" i="2" s="1"/>
  <c r="E14" i="2"/>
  <c r="E8" i="3"/>
  <c r="D14" i="2" s="1"/>
  <c r="E13" i="2"/>
  <c r="E7" i="3"/>
  <c r="D13" i="2" s="1"/>
  <c r="E12" i="2"/>
  <c r="E6" i="3"/>
  <c r="D12" i="2" s="1"/>
  <c r="E11" i="2"/>
  <c r="E5" i="3"/>
  <c r="D11" i="2" s="1"/>
  <c r="E10" i="2"/>
  <c r="E4" i="3"/>
  <c r="D10" i="2" s="1"/>
  <c r="E9" i="2"/>
  <c r="E3" i="3"/>
  <c r="D9" i="2" s="1"/>
  <c r="R331" i="2"/>
  <c r="R294" i="2"/>
  <c r="R273" i="2"/>
  <c r="R246" i="2"/>
  <c r="R164" i="2"/>
  <c r="R157" i="2"/>
  <c r="R151" i="2"/>
  <c r="R134" i="2"/>
  <c r="R112" i="2"/>
  <c r="R103" i="2"/>
  <c r="Q331" i="2"/>
  <c r="Q294" i="2"/>
  <c r="Q273" i="2"/>
  <c r="Q246" i="2"/>
  <c r="Q164" i="2"/>
  <c r="Q157" i="2"/>
  <c r="Q151" i="2"/>
  <c r="Q134" i="2"/>
  <c r="Q112" i="2"/>
  <c r="Q103" i="2"/>
  <c r="P336" i="2"/>
  <c r="P231" i="2"/>
  <c r="P83" i="2"/>
  <c r="P65" i="2"/>
  <c r="P8" i="2"/>
  <c r="D8" i="2" l="1"/>
  <c r="E327" i="3"/>
  <c r="F327" i="3" s="1"/>
  <c r="R8" i="2"/>
  <c r="R330" i="2"/>
  <c r="R329" i="2"/>
  <c r="R328" i="2"/>
  <c r="R353" i="2"/>
  <c r="R352" i="2"/>
  <c r="R351" i="2"/>
  <c r="R350" i="2"/>
  <c r="R327" i="2"/>
  <c r="R326" i="2"/>
  <c r="R325" i="2"/>
  <c r="R324" i="2"/>
  <c r="R349" i="2"/>
  <c r="R348" i="2"/>
  <c r="R323" i="2"/>
  <c r="R347" i="2"/>
  <c r="R346" i="2"/>
  <c r="R345" i="2"/>
  <c r="R344" i="2"/>
  <c r="R322" i="2"/>
  <c r="R321" i="2"/>
  <c r="R320" i="2"/>
  <c r="R343" i="2"/>
  <c r="R342" i="2"/>
  <c r="R319" i="2"/>
  <c r="R318" i="2"/>
  <c r="R317" i="2"/>
  <c r="R316" i="2"/>
  <c r="R315" i="2"/>
  <c r="R314" i="2"/>
  <c r="R313" i="2"/>
  <c r="R312" i="2"/>
  <c r="R311" i="2"/>
  <c r="R310" i="2"/>
  <c r="R341" i="2"/>
  <c r="R309" i="2"/>
  <c r="R308" i="2"/>
  <c r="R307" i="2"/>
  <c r="R306" i="2"/>
  <c r="R340" i="2"/>
  <c r="R305" i="2"/>
  <c r="R304" i="2"/>
  <c r="R303" i="2"/>
  <c r="R302" i="2"/>
  <c r="R339" i="2"/>
  <c r="R301" i="2"/>
  <c r="R300" i="2"/>
  <c r="R299" i="2"/>
  <c r="R298" i="2"/>
  <c r="R297" i="2"/>
  <c r="R296" i="2"/>
  <c r="R295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338" i="2"/>
  <c r="R252" i="2"/>
  <c r="R251" i="2"/>
  <c r="R250" i="2"/>
  <c r="R249" i="2"/>
  <c r="R248" i="2"/>
  <c r="R247" i="2"/>
  <c r="R245" i="2"/>
  <c r="R244" i="2"/>
  <c r="R243" i="2"/>
  <c r="R242" i="2"/>
  <c r="R337" i="2"/>
  <c r="R241" i="2"/>
  <c r="R240" i="2"/>
  <c r="R239" i="2"/>
  <c r="R238" i="2"/>
  <c r="R336" i="2"/>
  <c r="R237" i="2"/>
  <c r="R236" i="2"/>
  <c r="R235" i="2"/>
  <c r="R234" i="2"/>
  <c r="R233" i="2"/>
  <c r="R232" i="2"/>
  <c r="R231" i="2"/>
  <c r="R9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3" i="2"/>
  <c r="R162" i="2"/>
  <c r="R161" i="2"/>
  <c r="R160" i="2"/>
  <c r="R159" i="2"/>
  <c r="R158" i="2"/>
  <c r="R156" i="2"/>
  <c r="R155" i="2"/>
  <c r="R154" i="2"/>
  <c r="R153" i="2"/>
  <c r="R152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1" i="2"/>
  <c r="R110" i="2"/>
  <c r="R109" i="2"/>
  <c r="R108" i="2"/>
  <c r="R107" i="2"/>
  <c r="R106" i="2"/>
  <c r="R105" i="2"/>
  <c r="R104" i="2"/>
  <c r="R102" i="2"/>
  <c r="R101" i="2"/>
  <c r="R100" i="2"/>
  <c r="R99" i="2"/>
  <c r="R98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Q9" i="2"/>
  <c r="P9" i="2"/>
  <c r="Q10" i="2"/>
  <c r="P10" i="2"/>
  <c r="Q11" i="2"/>
  <c r="P11" i="2"/>
  <c r="Q12" i="2"/>
  <c r="P12" i="2"/>
  <c r="Q13" i="2"/>
  <c r="P13" i="2"/>
  <c r="Q14" i="2"/>
  <c r="P14" i="2"/>
  <c r="Q15" i="2"/>
  <c r="P15" i="2"/>
  <c r="Q16" i="2"/>
  <c r="P16" i="2"/>
  <c r="Q17" i="2"/>
  <c r="P17" i="2"/>
  <c r="Q18" i="2"/>
  <c r="P18" i="2"/>
  <c r="Q19" i="2"/>
  <c r="Q20" i="2"/>
  <c r="P20" i="2"/>
  <c r="Q21" i="2"/>
  <c r="P21" i="2"/>
  <c r="Q22" i="2"/>
  <c r="P22" i="2"/>
  <c r="Q23" i="2"/>
  <c r="P23" i="2"/>
  <c r="Q24" i="2"/>
  <c r="P24" i="2"/>
  <c r="Q25" i="2"/>
  <c r="P25" i="2"/>
  <c r="Q26" i="2"/>
  <c r="P26" i="2"/>
  <c r="Q27" i="2"/>
  <c r="P27" i="2"/>
  <c r="Q28" i="2"/>
  <c r="P28" i="2"/>
  <c r="Q29" i="2"/>
  <c r="P29" i="2"/>
  <c r="Q30" i="2"/>
  <c r="P30" i="2"/>
  <c r="Q31" i="2"/>
  <c r="P31" i="2"/>
  <c r="Q32" i="2"/>
  <c r="P32" i="2"/>
  <c r="Q33" i="2"/>
  <c r="P33" i="2"/>
  <c r="Q34" i="2"/>
  <c r="P34" i="2"/>
  <c r="Q35" i="2"/>
  <c r="P35" i="2"/>
  <c r="Q36" i="2"/>
  <c r="P36" i="2"/>
  <c r="Q37" i="2"/>
  <c r="P37" i="2"/>
  <c r="Q38" i="2"/>
  <c r="P38" i="2"/>
  <c r="Q39" i="2"/>
  <c r="P39" i="2"/>
  <c r="Q40" i="2"/>
  <c r="P40" i="2"/>
  <c r="Q41" i="2"/>
  <c r="P41" i="2"/>
  <c r="Q42" i="2"/>
  <c r="P42" i="2"/>
  <c r="Q43" i="2"/>
  <c r="P43" i="2"/>
  <c r="Q44" i="2"/>
  <c r="P44" i="2"/>
  <c r="Q45" i="2"/>
  <c r="P45" i="2"/>
  <c r="Q46" i="2"/>
  <c r="P46" i="2"/>
  <c r="Q47" i="2"/>
  <c r="P47" i="2"/>
  <c r="Q48" i="2"/>
  <c r="P48" i="2"/>
  <c r="Q49" i="2"/>
  <c r="P49" i="2"/>
  <c r="Q50" i="2"/>
  <c r="P50" i="2"/>
  <c r="Q51" i="2"/>
  <c r="P51" i="2"/>
  <c r="Q52" i="2"/>
  <c r="P52" i="2"/>
  <c r="Q53" i="2"/>
  <c r="P53" i="2"/>
  <c r="Q54" i="2"/>
  <c r="P54" i="2"/>
  <c r="Q55" i="2"/>
  <c r="P55" i="2"/>
  <c r="Q56" i="2"/>
  <c r="P56" i="2"/>
  <c r="Q57" i="2"/>
  <c r="P57" i="2"/>
  <c r="Q58" i="2"/>
  <c r="P58" i="2"/>
  <c r="Q59" i="2"/>
  <c r="P59" i="2"/>
  <c r="Q60" i="2"/>
  <c r="P60" i="2"/>
  <c r="Q61" i="2"/>
  <c r="P61" i="2"/>
  <c r="Q66" i="2"/>
  <c r="P66" i="2"/>
  <c r="Q67" i="2"/>
  <c r="P67" i="2"/>
  <c r="Q68" i="2"/>
  <c r="P68" i="2"/>
  <c r="Q69" i="2"/>
  <c r="P69" i="2"/>
  <c r="Q70" i="2"/>
  <c r="P70" i="2"/>
  <c r="Q71" i="2"/>
  <c r="P71" i="2"/>
  <c r="Q72" i="2"/>
  <c r="P72" i="2"/>
  <c r="Q73" i="2"/>
  <c r="P73" i="2"/>
  <c r="Q74" i="2"/>
  <c r="P74" i="2"/>
  <c r="Q75" i="2"/>
  <c r="P75" i="2"/>
  <c r="Q76" i="2"/>
  <c r="P76" i="2"/>
  <c r="Q77" i="2"/>
  <c r="P77" i="2"/>
  <c r="Q78" i="2"/>
  <c r="P78" i="2"/>
  <c r="Q79" i="2"/>
  <c r="P79" i="2"/>
  <c r="Q84" i="2"/>
  <c r="P84" i="2"/>
  <c r="Q85" i="2"/>
  <c r="P85" i="2"/>
  <c r="Q86" i="2"/>
  <c r="P86" i="2"/>
  <c r="Q87" i="2"/>
  <c r="P87" i="2"/>
  <c r="Q88" i="2"/>
  <c r="P88" i="2"/>
  <c r="Q89" i="2"/>
  <c r="P89" i="2"/>
  <c r="Q90" i="2"/>
  <c r="P90" i="2"/>
  <c r="Q91" i="2"/>
  <c r="P91" i="2"/>
  <c r="Q92" i="2"/>
  <c r="P92" i="2"/>
  <c r="Q93" i="2"/>
  <c r="P93" i="2"/>
  <c r="Q94" i="2"/>
  <c r="P94" i="2"/>
  <c r="Q95" i="2"/>
  <c r="P95" i="2"/>
  <c r="Q96" i="2"/>
  <c r="P96" i="2"/>
  <c r="Q97" i="2"/>
  <c r="P97" i="2"/>
  <c r="Q98" i="2"/>
  <c r="P98" i="2"/>
  <c r="Q99" i="2"/>
  <c r="P99" i="2"/>
  <c r="Q100" i="2"/>
  <c r="P100" i="2"/>
  <c r="Q101" i="2"/>
  <c r="P101" i="2"/>
  <c r="Q102" i="2"/>
  <c r="P102" i="2"/>
  <c r="Q104" i="2"/>
  <c r="P104" i="2"/>
  <c r="Q105" i="2"/>
  <c r="P105" i="2"/>
  <c r="Q106" i="2"/>
  <c r="P106" i="2"/>
  <c r="Q107" i="2"/>
  <c r="P107" i="2"/>
  <c r="Q108" i="2"/>
  <c r="P108" i="2"/>
  <c r="Q109" i="2"/>
  <c r="P109" i="2"/>
  <c r="Q110" i="2"/>
  <c r="P110" i="2"/>
  <c r="Q111" i="2"/>
  <c r="P111" i="2"/>
  <c r="Q113" i="2"/>
  <c r="P113" i="2"/>
  <c r="Q114" i="2"/>
  <c r="P114" i="2"/>
  <c r="Q115" i="2"/>
  <c r="P115" i="2"/>
  <c r="Q116" i="2"/>
  <c r="P116" i="2"/>
  <c r="Q117" i="2"/>
  <c r="P117" i="2"/>
  <c r="Q118" i="2"/>
  <c r="P118" i="2"/>
  <c r="Q119" i="2"/>
  <c r="P119" i="2"/>
  <c r="Q120" i="2"/>
  <c r="P120" i="2"/>
  <c r="Q121" i="2"/>
  <c r="P121" i="2"/>
  <c r="Q122" i="2"/>
  <c r="P122" i="2"/>
  <c r="Q123" i="2"/>
  <c r="P123" i="2"/>
  <c r="Q124" i="2"/>
  <c r="P124" i="2"/>
  <c r="Q125" i="2"/>
  <c r="P125" i="2"/>
  <c r="Q126" i="2"/>
  <c r="P126" i="2"/>
  <c r="Q127" i="2"/>
  <c r="P127" i="2"/>
  <c r="Q128" i="2"/>
  <c r="P128" i="2"/>
  <c r="Q129" i="2"/>
  <c r="P129" i="2"/>
  <c r="Q130" i="2"/>
  <c r="P130" i="2"/>
  <c r="Q131" i="2"/>
  <c r="P131" i="2"/>
  <c r="Q132" i="2"/>
  <c r="P132" i="2"/>
  <c r="Q133" i="2"/>
  <c r="P133" i="2"/>
  <c r="Q135" i="2"/>
  <c r="P135" i="2"/>
  <c r="Q136" i="2"/>
  <c r="P136" i="2"/>
  <c r="Q137" i="2"/>
  <c r="P137" i="2"/>
  <c r="Q138" i="2"/>
  <c r="P138" i="2"/>
  <c r="Q139" i="2"/>
  <c r="P139" i="2"/>
  <c r="Q140" i="2"/>
  <c r="P140" i="2"/>
  <c r="Q141" i="2"/>
  <c r="P141" i="2"/>
  <c r="Q142" i="2"/>
  <c r="P142" i="2"/>
  <c r="Q143" i="2"/>
  <c r="P143" i="2"/>
  <c r="Q144" i="2"/>
  <c r="P144" i="2"/>
  <c r="Q145" i="2"/>
  <c r="P145" i="2"/>
  <c r="Q146" i="2"/>
  <c r="P146" i="2"/>
  <c r="Q147" i="2"/>
  <c r="P147" i="2"/>
  <c r="Q148" i="2"/>
  <c r="P148" i="2"/>
  <c r="Q149" i="2"/>
  <c r="P149" i="2"/>
  <c r="Q150" i="2"/>
  <c r="P150" i="2"/>
  <c r="Q152" i="2"/>
  <c r="P152" i="2"/>
  <c r="Q153" i="2"/>
  <c r="P153" i="2"/>
  <c r="Q154" i="2"/>
  <c r="P154" i="2"/>
  <c r="Q155" i="2"/>
  <c r="P155" i="2"/>
  <c r="Q156" i="2"/>
  <c r="P156" i="2"/>
  <c r="Q158" i="2"/>
  <c r="P158" i="2"/>
  <c r="Q159" i="2"/>
  <c r="P159" i="2"/>
  <c r="Q160" i="2"/>
  <c r="P160" i="2"/>
  <c r="Q161" i="2"/>
  <c r="P161" i="2"/>
  <c r="Q162" i="2"/>
  <c r="P162" i="2"/>
  <c r="Q163" i="2"/>
  <c r="P163" i="2"/>
  <c r="Q165" i="2"/>
  <c r="P165" i="2"/>
  <c r="Q166" i="2"/>
  <c r="P166" i="2"/>
  <c r="Q167" i="2"/>
  <c r="P167" i="2"/>
  <c r="Q168" i="2"/>
  <c r="P168" i="2"/>
  <c r="Q169" i="2"/>
  <c r="P169" i="2"/>
  <c r="Q170" i="2"/>
  <c r="P170" i="2"/>
  <c r="Q171" i="2"/>
  <c r="P171" i="2"/>
  <c r="Q172" i="2"/>
  <c r="P172" i="2"/>
  <c r="Q173" i="2"/>
  <c r="P173" i="2"/>
  <c r="Q174" i="2"/>
  <c r="P174" i="2"/>
  <c r="Q175" i="2"/>
  <c r="P175" i="2"/>
  <c r="Q176" i="2"/>
  <c r="P176" i="2"/>
  <c r="Q177" i="2"/>
  <c r="P177" i="2"/>
  <c r="Q178" i="2"/>
  <c r="P178" i="2"/>
  <c r="Q179" i="2"/>
  <c r="P179" i="2"/>
  <c r="Q180" i="2"/>
  <c r="P180" i="2"/>
  <c r="Q181" i="2"/>
  <c r="P181" i="2"/>
  <c r="Q182" i="2"/>
  <c r="P182" i="2"/>
  <c r="Q183" i="2"/>
  <c r="P183" i="2"/>
  <c r="Q184" i="2"/>
  <c r="P184" i="2"/>
  <c r="Q185" i="2"/>
  <c r="P185" i="2"/>
  <c r="Q186" i="2"/>
  <c r="P186" i="2"/>
  <c r="Q187" i="2"/>
  <c r="P187" i="2"/>
  <c r="Q188" i="2"/>
  <c r="P188" i="2"/>
  <c r="Q189" i="2"/>
  <c r="P189" i="2"/>
  <c r="Q190" i="2"/>
  <c r="P190" i="2"/>
  <c r="Q191" i="2"/>
  <c r="P191" i="2"/>
  <c r="Q192" i="2"/>
  <c r="P192" i="2"/>
  <c r="Q193" i="2"/>
  <c r="P193" i="2"/>
  <c r="Q194" i="2"/>
  <c r="P194" i="2"/>
  <c r="Q195" i="2"/>
  <c r="P195" i="2"/>
  <c r="Q196" i="2"/>
  <c r="P196" i="2"/>
  <c r="Q197" i="2"/>
  <c r="P197" i="2"/>
  <c r="Q198" i="2"/>
  <c r="P198" i="2"/>
  <c r="Q199" i="2"/>
  <c r="P199" i="2"/>
  <c r="Q200" i="2"/>
  <c r="P200" i="2"/>
  <c r="Q201" i="2"/>
  <c r="P201" i="2"/>
  <c r="Q202" i="2"/>
  <c r="P202" i="2"/>
  <c r="Q203" i="2"/>
  <c r="P203" i="2"/>
  <c r="Q204" i="2"/>
  <c r="P204" i="2"/>
  <c r="Q205" i="2"/>
  <c r="P205" i="2"/>
  <c r="Q206" i="2"/>
  <c r="P206" i="2"/>
  <c r="Q207" i="2"/>
  <c r="P207" i="2"/>
  <c r="Q208" i="2"/>
  <c r="P208" i="2"/>
  <c r="Q209" i="2"/>
  <c r="P209" i="2"/>
  <c r="Q210" i="2"/>
  <c r="P210" i="2"/>
  <c r="Q211" i="2"/>
  <c r="P211" i="2"/>
  <c r="Q212" i="2"/>
  <c r="P212" i="2"/>
  <c r="Q213" i="2"/>
  <c r="P213" i="2"/>
  <c r="Q214" i="2"/>
  <c r="P214" i="2"/>
  <c r="Q215" i="2"/>
  <c r="P215" i="2"/>
  <c r="Q216" i="2"/>
  <c r="P216" i="2"/>
  <c r="Q217" i="2"/>
  <c r="P217" i="2"/>
  <c r="Q218" i="2"/>
  <c r="P218" i="2"/>
  <c r="Q219" i="2"/>
  <c r="P219" i="2"/>
  <c r="Q220" i="2"/>
  <c r="P220" i="2"/>
  <c r="Q221" i="2"/>
  <c r="P221" i="2"/>
  <c r="Q222" i="2"/>
  <c r="P222" i="2"/>
  <c r="Q223" i="2"/>
  <c r="P223" i="2"/>
  <c r="Q224" i="2"/>
  <c r="P224" i="2"/>
  <c r="Q225" i="2"/>
  <c r="P225" i="2"/>
  <c r="Q226" i="2"/>
  <c r="P226" i="2"/>
  <c r="Q232" i="2"/>
  <c r="P232" i="2"/>
  <c r="Q233" i="2"/>
  <c r="P233" i="2"/>
  <c r="Q234" i="2"/>
  <c r="P234" i="2"/>
  <c r="Q235" i="2"/>
  <c r="P235" i="2"/>
  <c r="Q236" i="2"/>
  <c r="P236" i="2"/>
  <c r="Q237" i="2"/>
  <c r="P237" i="2"/>
  <c r="Q238" i="2"/>
  <c r="P238" i="2"/>
  <c r="Q239" i="2"/>
  <c r="P239" i="2"/>
  <c r="Q240" i="2"/>
  <c r="P240" i="2"/>
  <c r="Q241" i="2"/>
  <c r="P241" i="2"/>
  <c r="Q242" i="2"/>
  <c r="P242" i="2"/>
  <c r="Q243" i="2"/>
  <c r="P243" i="2"/>
  <c r="Q244" i="2"/>
  <c r="P244" i="2"/>
  <c r="Q245" i="2"/>
  <c r="P245" i="2"/>
  <c r="Q247" i="2"/>
  <c r="P247" i="2"/>
  <c r="Q248" i="2"/>
  <c r="P248" i="2"/>
  <c r="Q249" i="2"/>
  <c r="P249" i="2"/>
  <c r="Q250" i="2"/>
  <c r="P250" i="2"/>
  <c r="Q251" i="2"/>
  <c r="P251" i="2"/>
  <c r="Q252" i="2"/>
  <c r="P252" i="2"/>
  <c r="Q253" i="2"/>
  <c r="P253" i="2"/>
  <c r="Q254" i="2"/>
  <c r="P254" i="2"/>
  <c r="Q255" i="2"/>
  <c r="P255" i="2"/>
  <c r="Q256" i="2"/>
  <c r="P256" i="2"/>
  <c r="Q257" i="2"/>
  <c r="P257" i="2"/>
  <c r="Q258" i="2"/>
  <c r="P258" i="2"/>
  <c r="Q259" i="2"/>
  <c r="P259" i="2"/>
  <c r="Q260" i="2"/>
  <c r="P260" i="2"/>
  <c r="Q261" i="2"/>
  <c r="P261" i="2"/>
  <c r="Q262" i="2"/>
  <c r="P262" i="2"/>
  <c r="Q263" i="2"/>
  <c r="P263" i="2"/>
  <c r="Q264" i="2"/>
  <c r="P264" i="2"/>
  <c r="Q265" i="2"/>
  <c r="P265" i="2"/>
  <c r="Q266" i="2"/>
  <c r="P266" i="2"/>
  <c r="Q267" i="2"/>
  <c r="P267" i="2"/>
  <c r="Q268" i="2"/>
  <c r="P268" i="2"/>
  <c r="Q269" i="2"/>
  <c r="P269" i="2"/>
  <c r="Q270" i="2"/>
  <c r="P270" i="2"/>
  <c r="Q271" i="2"/>
  <c r="P271" i="2"/>
  <c r="Q272" i="2"/>
  <c r="P272" i="2"/>
  <c r="Q274" i="2"/>
  <c r="P274" i="2"/>
  <c r="Q275" i="2"/>
  <c r="P275" i="2"/>
  <c r="Q276" i="2"/>
  <c r="P276" i="2"/>
  <c r="Q277" i="2"/>
  <c r="P277" i="2"/>
  <c r="Q278" i="2"/>
  <c r="P278" i="2"/>
  <c r="Q279" i="2"/>
  <c r="P279" i="2"/>
  <c r="Q280" i="2"/>
  <c r="P280" i="2"/>
  <c r="Q281" i="2"/>
  <c r="P281" i="2"/>
  <c r="Q282" i="2"/>
  <c r="P282" i="2"/>
  <c r="Q283" i="2"/>
  <c r="P283" i="2"/>
  <c r="Q284" i="2"/>
  <c r="P284" i="2"/>
  <c r="Q285" i="2"/>
  <c r="P285" i="2"/>
  <c r="Q286" i="2"/>
  <c r="P286" i="2"/>
  <c r="Q287" i="2"/>
  <c r="P287" i="2"/>
  <c r="Q288" i="2"/>
  <c r="P288" i="2"/>
  <c r="Q289" i="2"/>
  <c r="P289" i="2"/>
  <c r="Q290" i="2"/>
  <c r="P290" i="2"/>
  <c r="Q291" i="2"/>
  <c r="P291" i="2"/>
  <c r="Q292" i="2"/>
  <c r="P292" i="2"/>
  <c r="Q293" i="2"/>
  <c r="P293" i="2"/>
  <c r="Q295" i="2"/>
  <c r="P295" i="2"/>
  <c r="Q296" i="2"/>
  <c r="P296" i="2"/>
  <c r="Q297" i="2"/>
  <c r="P297" i="2"/>
  <c r="Q298" i="2"/>
  <c r="P298" i="2"/>
  <c r="Q299" i="2"/>
  <c r="P299" i="2"/>
  <c r="Q300" i="2"/>
  <c r="P300" i="2"/>
  <c r="Q301" i="2"/>
  <c r="P301" i="2"/>
  <c r="Q302" i="2"/>
  <c r="P302" i="2"/>
  <c r="Q303" i="2"/>
  <c r="P303" i="2"/>
  <c r="Q304" i="2"/>
  <c r="P304" i="2"/>
  <c r="Q305" i="2"/>
  <c r="P305" i="2"/>
  <c r="Q306" i="2"/>
  <c r="P306" i="2"/>
  <c r="Q307" i="2"/>
  <c r="P307" i="2"/>
  <c r="Q308" i="2"/>
  <c r="P308" i="2"/>
  <c r="Q309" i="2"/>
  <c r="P309" i="2"/>
  <c r="Q310" i="2"/>
  <c r="P310" i="2"/>
  <c r="Q311" i="2"/>
  <c r="P311" i="2"/>
  <c r="Q312" i="2"/>
  <c r="P312" i="2"/>
  <c r="Q313" i="2"/>
  <c r="P313" i="2"/>
  <c r="Q314" i="2"/>
  <c r="P314" i="2"/>
  <c r="Q315" i="2"/>
  <c r="P315" i="2"/>
  <c r="Q316" i="2"/>
  <c r="P316" i="2"/>
  <c r="Q317" i="2"/>
  <c r="P317" i="2"/>
  <c r="Q318" i="2"/>
  <c r="P318" i="2"/>
  <c r="Q319" i="2"/>
  <c r="P319" i="2"/>
  <c r="Q320" i="2"/>
  <c r="P320" i="2"/>
  <c r="Q321" i="2"/>
  <c r="P321" i="2"/>
  <c r="Q322" i="2"/>
  <c r="P322" i="2"/>
  <c r="Q323" i="2"/>
  <c r="P323" i="2"/>
  <c r="Q324" i="2"/>
  <c r="P324" i="2"/>
  <c r="Q325" i="2"/>
  <c r="P325" i="2"/>
  <c r="Q326" i="2"/>
  <c r="P326" i="2"/>
  <c r="Q327" i="2"/>
  <c r="P327" i="2"/>
  <c r="Q328" i="2"/>
  <c r="P328" i="2"/>
  <c r="Q329" i="2"/>
  <c r="P329" i="2"/>
  <c r="Q330" i="2"/>
  <c r="P330" i="2"/>
  <c r="Q337" i="2"/>
  <c r="P337" i="2"/>
  <c r="Q338" i="2"/>
  <c r="P338" i="2"/>
  <c r="Q339" i="2"/>
  <c r="P339" i="2"/>
  <c r="Q340" i="2"/>
  <c r="P340" i="2"/>
  <c r="Q341" i="2"/>
  <c r="P341" i="2"/>
  <c r="Q342" i="2"/>
  <c r="P342" i="2"/>
  <c r="Q343" i="2"/>
  <c r="P343" i="2"/>
  <c r="Q344" i="2"/>
  <c r="P344" i="2"/>
  <c r="Q345" i="2"/>
  <c r="P345" i="2"/>
  <c r="Q346" i="2"/>
  <c r="P346" i="2"/>
  <c r="Q347" i="2"/>
  <c r="P347" i="2"/>
  <c r="Q348" i="2"/>
  <c r="P348" i="2"/>
  <c r="Q349" i="2"/>
  <c r="P349" i="2"/>
  <c r="Q350" i="2"/>
  <c r="P350" i="2"/>
  <c r="Q351" i="2"/>
  <c r="P351" i="2"/>
  <c r="Q352" i="2"/>
  <c r="P352" i="2"/>
  <c r="Q353" i="2"/>
  <c r="P353" i="2"/>
  <c r="C62" i="2"/>
  <c r="Q8" i="2"/>
  <c r="C80" i="2"/>
  <c r="Q65" i="2"/>
  <c r="C227" i="2"/>
  <c r="Q83" i="2"/>
  <c r="Q231" i="2"/>
  <c r="C354" i="2"/>
  <c r="Q336" i="2"/>
  <c r="D80" i="2"/>
  <c r="R80" i="2" s="1"/>
  <c r="D227" i="2"/>
  <c r="R227" i="2" s="1"/>
  <c r="R333" i="2"/>
  <c r="D354" i="2"/>
  <c r="R354" i="2" s="1"/>
  <c r="E62" i="2"/>
  <c r="E354" i="2"/>
  <c r="E227" i="2"/>
  <c r="E80" i="2"/>
  <c r="Q356" i="2" l="1"/>
  <c r="P356" i="2"/>
  <c r="Q354" i="2"/>
  <c r="P354" i="2"/>
  <c r="Q333" i="2"/>
  <c r="P333" i="2"/>
  <c r="Q227" i="2"/>
  <c r="P227" i="2"/>
  <c r="Q80" i="2"/>
  <c r="P80" i="2"/>
  <c r="Q62" i="2"/>
  <c r="P62" i="2"/>
  <c r="E356" i="2"/>
  <c r="R9" i="2" l="1"/>
  <c r="D62" i="2"/>
  <c r="R62" i="2" l="1"/>
  <c r="D356" i="2"/>
  <c r="R356" i="2" s="1"/>
</calcChain>
</file>

<file path=xl/sharedStrings.xml><?xml version="1.0" encoding="utf-8"?>
<sst xmlns="http://schemas.openxmlformats.org/spreadsheetml/2006/main" count="705" uniqueCount="695">
  <si>
    <t>DEPARTMENT NAME</t>
  </si>
  <si>
    <t>CHOCTAW COUNTY LIBRARY</t>
  </si>
  <si>
    <t>AMORY MUNICIPAL LIBRARY</t>
  </si>
  <si>
    <t>EVANS MEMORIAL LIBRARY</t>
  </si>
  <si>
    <t>WILKINSON COUNTY LIBRARY</t>
  </si>
  <si>
    <t>COVINGTON COUNTY LIBRARY</t>
  </si>
  <si>
    <t>SHARKEY ISSAQUENA CO</t>
  </si>
  <si>
    <t>WAYNE COUNTY LIBRARY</t>
  </si>
  <si>
    <t>BENTON COUNTY LIBRARY</t>
  </si>
  <si>
    <t>LAMAR COUNTY LIBRARY</t>
  </si>
  <si>
    <t>BOLIVAR COUNTY LIBRARY</t>
  </si>
  <si>
    <t>CARNEGIE PUBLIC LIBRARY</t>
  </si>
  <si>
    <t>CARROLL COUNTY LIBRARY</t>
  </si>
  <si>
    <t>CENTRAL MISSISSIPPI</t>
  </si>
  <si>
    <t>COPIAH-JEFFERSON REGIONAL</t>
  </si>
  <si>
    <t>DIXIE REGIONAL LIBRARY</t>
  </si>
  <si>
    <t>EAST MISSISSIPPI REGIONAL</t>
  </si>
  <si>
    <t>ELIZABETH JONES LIBRARY</t>
  </si>
  <si>
    <t>FIRST REGIONAL LIBRARY</t>
  </si>
  <si>
    <t>GREENWOOD-LEFLORE PUBLIC</t>
  </si>
  <si>
    <t>HANCOCK COUNTY LIBRARY</t>
  </si>
  <si>
    <t>HARRIETTE PERSON MEMORIAL</t>
  </si>
  <si>
    <t>HARRISON COUNTY LIBRARY</t>
  </si>
  <si>
    <t>THE LIBRARY-HATTIESBURG</t>
  </si>
  <si>
    <t>JUDGE GEORGE W. ARMSTRONG</t>
  </si>
  <si>
    <t>HUMPHREYS COUNTY LIBRARY</t>
  </si>
  <si>
    <t>JACKSON-GEORGE REGIONAL</t>
  </si>
  <si>
    <t>JACKSON/HINDS LIBRARY</t>
  </si>
  <si>
    <t>JENNIE STEPHENS SMITH</t>
  </si>
  <si>
    <t>KEMPER-NEWTON REGIONAL</t>
  </si>
  <si>
    <t>LAUREL-JONES COUNTY</t>
  </si>
  <si>
    <t>LEE-ITAWAMBA LIBRARY</t>
  </si>
  <si>
    <t>LINCOLN-LAWRENCE-FRANKLIN</t>
  </si>
  <si>
    <t>LONG BEACH PUBLIC LIBRARY</t>
  </si>
  <si>
    <t>COLUMBUS-LOWNDES PUBLIC</t>
  </si>
  <si>
    <t>MADISON COUNTY-CANTON</t>
  </si>
  <si>
    <t>MARKS - QUITMAN COUNTY</t>
  </si>
  <si>
    <t>MARSHALL COUNTY LIBRARY</t>
  </si>
  <si>
    <t>MERIDIAN-LAUDERDALE</t>
  </si>
  <si>
    <t>MID-MISSISSIPPI REGIONAL</t>
  </si>
  <si>
    <t>NESHOBA COUNTY PUBLIC</t>
  </si>
  <si>
    <t>NORTHEAST REGIONAL</t>
  </si>
  <si>
    <t>NOXUBEE COUNTY LIBRARY</t>
  </si>
  <si>
    <t>OKTIBBEHA COUNTY LIBRARY</t>
  </si>
  <si>
    <t>PEARL RIVER COUNTY</t>
  </si>
  <si>
    <t>PIKE-AMITE-WALTHALL</t>
  </si>
  <si>
    <t>PINE FOREST REGIONAL</t>
  </si>
  <si>
    <t>YAZOO LIBRARY ASSOCIATION</t>
  </si>
  <si>
    <t>SOUTH MISSISSIPPI</t>
  </si>
  <si>
    <t>SUNFLOWER COUNTY LIBRARY</t>
  </si>
  <si>
    <t>TALLAHATCHIE COUNTY</t>
  </si>
  <si>
    <t>TOMBIGBEE REGIONAL</t>
  </si>
  <si>
    <t>WARREN COUNTY-VICKSBURG</t>
  </si>
  <si>
    <t>WASHINGTON COUNTY LIBRARY</t>
  </si>
  <si>
    <t>YALOBUSHA COUNTY PUBLIC</t>
  </si>
  <si>
    <t>COAHOMA COMMUNITY COLLEGE</t>
  </si>
  <si>
    <t>COPIAH-LINCOLN COMMUNITY</t>
  </si>
  <si>
    <t>EAST CENTRAL COMMUNITY</t>
  </si>
  <si>
    <t>EAST MISSISSIPPI</t>
  </si>
  <si>
    <t>HINDS COMMUNITY COLLEGE</t>
  </si>
  <si>
    <t>HOLMES COMMUNITY COLLEGE</t>
  </si>
  <si>
    <t>ITAWAMBA COMMUNITY</t>
  </si>
  <si>
    <t>JONES COUNTY JUNIOR</t>
  </si>
  <si>
    <t>MERIDIAN COMMUNITY</t>
  </si>
  <si>
    <t>MISSISSIPPI DELTA</t>
  </si>
  <si>
    <t>MS GULF COAST COMMUNITY</t>
  </si>
  <si>
    <t>NORTHEAST MISSISSIPPI</t>
  </si>
  <si>
    <t>NORTHWEST MISSISSIPPI</t>
  </si>
  <si>
    <t>PEARL RIVER COMMUNITY</t>
  </si>
  <si>
    <t>SOUTHWEST MISSISSIPPI</t>
  </si>
  <si>
    <t>ABERDEEN SCHOOL DISTRICT</t>
  </si>
  <si>
    <t>ALCORN SCHOOL DISTRICT</t>
  </si>
  <si>
    <t>AMITE COUNTY SCHOOL</t>
  </si>
  <si>
    <t>AMORY SCHOOL DISTRICT</t>
  </si>
  <si>
    <t>ATTALA COUNTY SCHOOLS</t>
  </si>
  <si>
    <t>BALDWYN SCHOOL DISTRICT</t>
  </si>
  <si>
    <t>BAY ST LOUIS-WAVELAND</t>
  </si>
  <si>
    <t>BENTON COUNTY SCHOOL</t>
  </si>
  <si>
    <t>BILOXI PUBLIC SCHOOL</t>
  </si>
  <si>
    <t>BOONEVILLE SCHOOL</t>
  </si>
  <si>
    <t>BROOKHAVEN SCHOOL</t>
  </si>
  <si>
    <t>CALHOUN COUNTY SCHOOL</t>
  </si>
  <si>
    <t>CANTON SCHOOL DISTRICT</t>
  </si>
  <si>
    <t>CARROLL COUNTY SCHOOL</t>
  </si>
  <si>
    <t>CHOCTAW COUNTY SCHOOL</t>
  </si>
  <si>
    <t>CLAIBORNE COUNTY SCHOOL</t>
  </si>
  <si>
    <t>CLARKSDALE MUNICIPAL</t>
  </si>
  <si>
    <t>CLEVELAND SCHOOL DISTRICT</t>
  </si>
  <si>
    <t>CLINTON PUBLIC SCHOOL</t>
  </si>
  <si>
    <t>COAHOMA COUNTY SCHOOL</t>
  </si>
  <si>
    <t>COFFEEVILLE SCHOOL</t>
  </si>
  <si>
    <t>COLUMBIA SCHOOL DISTRICT</t>
  </si>
  <si>
    <t>COLUMBUS MUNICIPAL SCHOOL</t>
  </si>
  <si>
    <t>COPIAH COUNTY SCHOOL</t>
  </si>
  <si>
    <t>CORINTH SCHOOL DISTRICT</t>
  </si>
  <si>
    <t>COVINGTON COUNTY SCHOOL</t>
  </si>
  <si>
    <t>DESOTO COUNTY INDEPENDENT</t>
  </si>
  <si>
    <t>EAST JASPER SCHOOL</t>
  </si>
  <si>
    <t>EAST TALLAHATCHIE SCHOOL</t>
  </si>
  <si>
    <t>ENTERPRISE SCHOOL</t>
  </si>
  <si>
    <t>FOREST MUNICIPAL SCHOOL</t>
  </si>
  <si>
    <t>FORREST COUNTY SCHOOL</t>
  </si>
  <si>
    <t>FORREST COUNTY</t>
  </si>
  <si>
    <t>FRANKLIN COUNTY SCHOOLS</t>
  </si>
  <si>
    <t>GEORGE COUNTY SCHOOL</t>
  </si>
  <si>
    <t>GREENE COUNTY SCHOOL</t>
  </si>
  <si>
    <t>GREENVILLE PUBLIC</t>
  </si>
  <si>
    <t>GREENWOOD LEFLORE</t>
  </si>
  <si>
    <t>GRENADA SCHOOL DISTRICT</t>
  </si>
  <si>
    <t>GULFPORT SCHOOL DISTRICT</t>
  </si>
  <si>
    <t>HANCOCK COUNTY SCHOOL</t>
  </si>
  <si>
    <t>HARRISON COUNTY SCHOOL</t>
  </si>
  <si>
    <t>HATTIESBURG PUBLIC SCHOOL</t>
  </si>
  <si>
    <t>HAZLEHURST SCHOOL</t>
  </si>
  <si>
    <t>HINDS COUNTY SCHOOL</t>
  </si>
  <si>
    <t>HOLLANDALE SCHOOL</t>
  </si>
  <si>
    <t>HOLLY SPRINGS SCHOOL</t>
  </si>
  <si>
    <t>HOLMES COUNTY CONSOLIDATE</t>
  </si>
  <si>
    <t>HUMPHREYS COUNTY SCHOOL</t>
  </si>
  <si>
    <t>ITAWAMBA COUNTY SCHOOL</t>
  </si>
  <si>
    <t>JACKSON COUNTY SCHOOL</t>
  </si>
  <si>
    <t>JACKSON PUBLIC SCHOOL</t>
  </si>
  <si>
    <t>JEFFERSON COUNTY SCHOOL</t>
  </si>
  <si>
    <t>JEFFERSON DAVIS COUNTY</t>
  </si>
  <si>
    <t>JONES COUNTY SCHOOL</t>
  </si>
  <si>
    <t>KEMPER COUNTY SCHOOLS</t>
  </si>
  <si>
    <t>KOSCIUSKO SCHOOL DISTRICT</t>
  </si>
  <si>
    <t>LAFAYETTE COUNTY SCHOOL</t>
  </si>
  <si>
    <t>LAMAR COUNTY SCHOOL</t>
  </si>
  <si>
    <t>LAUDERDALE COUNTY SCHOOL</t>
  </si>
  <si>
    <t>LAUREL SCHOOL DISTRICT</t>
  </si>
  <si>
    <t>LAWRENCE COUNTY</t>
  </si>
  <si>
    <t>LEAKE COUNTY SCHOOL</t>
  </si>
  <si>
    <t>LEE COUNTY SCHOOL</t>
  </si>
  <si>
    <t>LELAND SCHOOL DISTRICT</t>
  </si>
  <si>
    <t>LINCOLN COUNTY SCHOOL</t>
  </si>
  <si>
    <t>LONG BEACH SCHOOL</t>
  </si>
  <si>
    <t>LOUISVILLE MUNICIPAL</t>
  </si>
  <si>
    <t>LOWNDES COUNTY</t>
  </si>
  <si>
    <t>MADISON COUNTY SCHOOL</t>
  </si>
  <si>
    <t>MARION COUNTY SCHOOLS</t>
  </si>
  <si>
    <t>MARSHALL COUNTY SCHOOL</t>
  </si>
  <si>
    <t>MCCOMB SCHOOL DISTRICT</t>
  </si>
  <si>
    <t>MERIDIAN PUBLIC SCHOOL</t>
  </si>
  <si>
    <t>MONROE COUNTY SCHOOL</t>
  </si>
  <si>
    <t>MOSS POINT SCHOOL</t>
  </si>
  <si>
    <t>NATCHEZ ADAMS SCHOOL</t>
  </si>
  <si>
    <t>NESHOBA COUNTY SCHOOLS</t>
  </si>
  <si>
    <t>NETTLETON SCHOOL DISTRICT</t>
  </si>
  <si>
    <t>NEW ALBANY SCHOOL</t>
  </si>
  <si>
    <t>NEWTON COUNTY SCHOOL</t>
  </si>
  <si>
    <t>NEWTON MUNICIPAL SCHOOL</t>
  </si>
  <si>
    <t>NORTH BOLIVAR CONSOLIDATE</t>
  </si>
  <si>
    <t>NORTH PANOLA SCHOOL</t>
  </si>
  <si>
    <t>NORTH PIKE SCHOOL</t>
  </si>
  <si>
    <t>NORTH TIPPAH SCHOOL</t>
  </si>
  <si>
    <t>NOXUBEE COUNTY</t>
  </si>
  <si>
    <t>OCEAN SPRINGS SCHOOL</t>
  </si>
  <si>
    <t>OKOLONA SCHOOL DISTRICT</t>
  </si>
  <si>
    <t>OXFORD SCHOOL DISTRICT</t>
  </si>
  <si>
    <t>PASCAGOULA-GAUTIER SCHOOL</t>
  </si>
  <si>
    <t>PASS CHRISTIAN SCHOOL</t>
  </si>
  <si>
    <t>PEARL PUBLIC SCHOOL</t>
  </si>
  <si>
    <t>PERRY COUNTY SCHOOLS</t>
  </si>
  <si>
    <t>PETAL SCHOOL DISTRICT</t>
  </si>
  <si>
    <t>PHILADELPHIA PUBLIC</t>
  </si>
  <si>
    <t>PICAYUNE SCHOOL DISTRICT</t>
  </si>
  <si>
    <t>PONTOTOC CITY SCHOOLS</t>
  </si>
  <si>
    <t>PONTOTOC COUNTY SCHOOLS</t>
  </si>
  <si>
    <t>POPLARVILLE SCHOOL</t>
  </si>
  <si>
    <t>PRENTISS COUNTY SCHOOL</t>
  </si>
  <si>
    <t>QUITMAN SCHOOL DISTRICT</t>
  </si>
  <si>
    <t>QUITMAN COUNTY SCHOOL</t>
  </si>
  <si>
    <t>RANKIN COUNTY SCHOOL</t>
  </si>
  <si>
    <t>RICHTON SCHOOL DISTRICT</t>
  </si>
  <si>
    <t>SCOTT COUNTY SCHOOL</t>
  </si>
  <si>
    <t>SENATOBIA MUNICIPAL</t>
  </si>
  <si>
    <t>SIMPSON COUNTY SCHOOL</t>
  </si>
  <si>
    <t>SMITH COUNTY SCHOOL</t>
  </si>
  <si>
    <t>SOUTH DELTA SCHOOL</t>
  </si>
  <si>
    <t>SOUTH PANOLA SCHOOL</t>
  </si>
  <si>
    <t>SOUTH PIKE SCHOOL</t>
  </si>
  <si>
    <t>SOUTH TIPPAH SCHOOL</t>
  </si>
  <si>
    <t>STARKVILLE-OKTIBBEHA</t>
  </si>
  <si>
    <t>STONE COUNTY SCHOOL</t>
  </si>
  <si>
    <t>SUNFLOWER COUNTY</t>
  </si>
  <si>
    <t>TATE COUNTY SCHOOL</t>
  </si>
  <si>
    <t>TISHOMINGO COUNTY SCHOOL</t>
  </si>
  <si>
    <t>TUNICA COUNTY SCHOOL</t>
  </si>
  <si>
    <t>TUPELO PUBLIC SCHOOL</t>
  </si>
  <si>
    <t>UNION COUNTY SCHOOL</t>
  </si>
  <si>
    <t>UNION PUBLIC SCHOOL</t>
  </si>
  <si>
    <t>VICKSBURG WARREN SCHOOL</t>
  </si>
  <si>
    <t>WALTHALL COUNTY SCHOOL</t>
  </si>
  <si>
    <t>WATER VALLEY SCHOOL</t>
  </si>
  <si>
    <t>WAYNE COUNTY SCHOOL</t>
  </si>
  <si>
    <t>WEBSTER COUNTY SCHOOL</t>
  </si>
  <si>
    <t>WEST BOLIVAR CONSOLIDATED</t>
  </si>
  <si>
    <t>WEST JASPER SCHOOL</t>
  </si>
  <si>
    <t>WEST POINT CONSOLIDATED</t>
  </si>
  <si>
    <t>WEST TALLAHATCHIE</t>
  </si>
  <si>
    <t>WESTERN LINE SCHOOL</t>
  </si>
  <si>
    <t>WILKINSON COUNTY SCHOOL</t>
  </si>
  <si>
    <t>WINONA-MONTGOMERY</t>
  </si>
  <si>
    <t>YAZOO CITY PUBLIC</t>
  </si>
  <si>
    <t>YAZOO COUNTY SCHOOL</t>
  </si>
  <si>
    <t>CHICKASAW COUNTY SCHOOL</t>
  </si>
  <si>
    <t>OFFICE OF WORKFORCE</t>
  </si>
  <si>
    <t>MS SCHOOLS FOR THE DEAF</t>
  </si>
  <si>
    <t>MS BOARD OF PSYCHOLOGY</t>
  </si>
  <si>
    <t>MS SCHOOL OF THE ARTS</t>
  </si>
  <si>
    <t>BRD OF EXAMINERS FOR</t>
  </si>
  <si>
    <t>DEPT OF CHILD PROTECTION</t>
  </si>
  <si>
    <t>BOARD OF OPTOMETRY</t>
  </si>
  <si>
    <t>CHARTER SCHOOL AUTHORIZER</t>
  </si>
  <si>
    <t>OFFICE OF STATE PUBLIC</t>
  </si>
  <si>
    <t>BOARD OF TAX APPEALS</t>
  </si>
  <si>
    <t>BOARD OF PHYSICAL THERAPY</t>
  </si>
  <si>
    <t>ADJUTANT GENERAL'S OFFICE</t>
  </si>
  <si>
    <t>MS BUSINESS FINANCE CORP</t>
  </si>
  <si>
    <t>THE MISSISSIPPI BAR</t>
  </si>
  <si>
    <t>OFFICE OF CAPITAL POST-</t>
  </si>
  <si>
    <t>BRD OF REG PROFESSIONAL</t>
  </si>
  <si>
    <t>DEPT OF TRANSPORTATION</t>
  </si>
  <si>
    <t>DEPT OF CORRECTIONS</t>
  </si>
  <si>
    <t>DEPT OF ARCHIVES &amp;</t>
  </si>
  <si>
    <t>LEGISLATIVE PEER</t>
  </si>
  <si>
    <t>PUBLIC SERVICE</t>
  </si>
  <si>
    <t>DEPT OF ENVIRONMENTAL</t>
  </si>
  <si>
    <t>MS STATE HOSPITAL</t>
  </si>
  <si>
    <t>INDUSTRIES FOR THE BLIND</t>
  </si>
  <si>
    <t>MS REAL ESTATE COMMISSION</t>
  </si>
  <si>
    <t>MS STATE SENATE/STAFF</t>
  </si>
  <si>
    <t>MS STATE SENATE/MEMBERS</t>
  </si>
  <si>
    <t>HOUSE OF REPRESENTATIVES</t>
  </si>
  <si>
    <t>ATTORNEY GENERAL OFFICE</t>
  </si>
  <si>
    <t>MS ARTS COMMISSION</t>
  </si>
  <si>
    <t>BOSWELL REGIONAL CENTER</t>
  </si>
  <si>
    <t>MS DEPT OF PUBLIC SAFETY</t>
  </si>
  <si>
    <t>STATE INSURANCE DEPT</t>
  </si>
  <si>
    <t>ELLISVILLE STATE SCHOOL</t>
  </si>
  <si>
    <t>MS STATE PORT AUTHORITY</t>
  </si>
  <si>
    <t>STATE BOARD OF HEALTH</t>
  </si>
  <si>
    <t>SOIL &amp; WATER</t>
  </si>
  <si>
    <t>DEPT OF BANKING AND</t>
  </si>
  <si>
    <t>YELLOW CREEK STATE INLAND</t>
  </si>
  <si>
    <t>WORKERS' COMPENSATION</t>
  </si>
  <si>
    <t>VETERANS HOME PURCHASE</t>
  </si>
  <si>
    <t>MS STATE PERSONNEL BOARD</t>
  </si>
  <si>
    <t>BOARD OF VETERANS AFFAIRS</t>
  </si>
  <si>
    <t>INFORMATION TECHNOLOGY</t>
  </si>
  <si>
    <t>OFFICE OF STATE AID ROAD</t>
  </si>
  <si>
    <t>VOCATIONAL REHABILITATION</t>
  </si>
  <si>
    <t>MS GAMING COMMISSION</t>
  </si>
  <si>
    <t>DEPARTMENT OF REVENUE</t>
  </si>
  <si>
    <t>LEGISLATIVE BUDGET OFFICE</t>
  </si>
  <si>
    <t>DEPT OF FINANCE &amp; ADMIN</t>
  </si>
  <si>
    <t>BOARD OF EXAMINERS FOR</t>
  </si>
  <si>
    <t>MS LIBRARY COMMISSION</t>
  </si>
  <si>
    <t>EMERGENCY MANAGEMENT</t>
  </si>
  <si>
    <t>SECRETARY OF STATE</t>
  </si>
  <si>
    <t>DEPT OF HUMAN SERVICES</t>
  </si>
  <si>
    <t>BOARD OF NURSING</t>
  </si>
  <si>
    <t>DEPT OF EDUCATION</t>
  </si>
  <si>
    <t>COMMUNITY COLLEGE BOARD</t>
  </si>
  <si>
    <t>MS EDUCATIONAL TELEVISION</t>
  </si>
  <si>
    <t>DEPT OF WILDLIFE,</t>
  </si>
  <si>
    <t>PUBLIC EMPLOYEES'</t>
  </si>
  <si>
    <t>MS BUREAU OF NARCOTICS</t>
  </si>
  <si>
    <t>NORTH MS REGIONAL CENTER</t>
  </si>
  <si>
    <t>MS OIL AND GAS BOARD</t>
  </si>
  <si>
    <t>BOARD OF ANIMAL HEALTH</t>
  </si>
  <si>
    <t>STATE TREASURER'S OFFICE</t>
  </si>
  <si>
    <t>PEARL RIVER VALLEY</t>
  </si>
  <si>
    <t>DIVISION OF MEDICAID</t>
  </si>
  <si>
    <t>DEPT OF AGRICULUTRE AND</t>
  </si>
  <si>
    <t>STATE AUDITOR'S OFFICE</t>
  </si>
  <si>
    <t>GOVERNOR'S OFFICE</t>
  </si>
  <si>
    <t>PAT HARRISON WATERWAY</t>
  </si>
  <si>
    <t>BOARD OF PHARMACY</t>
  </si>
  <si>
    <t>MISSISSIPPI SUPREME COURT</t>
  </si>
  <si>
    <t>BOARD OF BARBER EXAMINERS</t>
  </si>
  <si>
    <t>GRAND GULF MILITARY</t>
  </si>
  <si>
    <t>TOMBIGBEE RIVER VALLEY</t>
  </si>
  <si>
    <t>MS DEVELOPMENT AUTHORITY</t>
  </si>
  <si>
    <t>DEPT OF MENTAL HEALTH</t>
  </si>
  <si>
    <t>MOTOR VEHICLE COMMISSION</t>
  </si>
  <si>
    <t>DISTRICT ATTORNEYS AND</t>
  </si>
  <si>
    <t>BOARD OF ARCHITECTURE</t>
  </si>
  <si>
    <t>EAST MS STATE HOSPITAL</t>
  </si>
  <si>
    <t>BOARD OF PUBLIC</t>
  </si>
  <si>
    <t>STATE FIRE ACADEMY</t>
  </si>
  <si>
    <t>HUDSPETH CENTER</t>
  </si>
  <si>
    <t>BOARD OF ENGINEERS &amp; LAND</t>
  </si>
  <si>
    <t>UNIVERSITY OF MS MEDICAL</t>
  </si>
  <si>
    <t>UNIVERSITY OF SOUTHERN</t>
  </si>
  <si>
    <t>MS ETHICS COMMISSION</t>
  </si>
  <si>
    <t>NURSING HOME</t>
  </si>
  <si>
    <t>COMMISSION ON JUDICIAL</t>
  </si>
  <si>
    <t>ALCORN STATE UNIVERSITY</t>
  </si>
  <si>
    <t>JACKSON STATE UNIVERSITY</t>
  </si>
  <si>
    <t>UNIVERSITY OF MISSISSIPPI</t>
  </si>
  <si>
    <t>MISSISSIPPI STATE</t>
  </si>
  <si>
    <t>DEPT OF EMPLOYMENT</t>
  </si>
  <si>
    <t>MS UNIVERSITY FOR WOMEN</t>
  </si>
  <si>
    <t>MS VALLEY STATE</t>
  </si>
  <si>
    <t>BOARD OF DENTAL EXAMINERS</t>
  </si>
  <si>
    <t>MS FORESTRY COMMISSION</t>
  </si>
  <si>
    <t>BRD OF MEDICAL LICENSURE</t>
  </si>
  <si>
    <t>BRD OF PUBLIC ACCOUNTANCY</t>
  </si>
  <si>
    <t>UNIVERSITY PRESS OF MS</t>
  </si>
  <si>
    <t>INSTITUTIONS OF HIGHER</t>
  </si>
  <si>
    <t>DELTA STATE UNIVERSITY</t>
  </si>
  <si>
    <t>PRISON INDUSTRIES CORP</t>
  </si>
  <si>
    <t>BOARD OF FUNERAL SERVICE</t>
  </si>
  <si>
    <t>AOC TRIAL JUDGE STAFF</t>
  </si>
  <si>
    <t>DEPT OF MARINE RESOURCES</t>
  </si>
  <si>
    <t>DEPT NUMBER</t>
  </si>
  <si>
    <t>Proportionate Share (Unrounded)</t>
  </si>
  <si>
    <t>Schedule A - Allocation Schedule for Employers</t>
  </si>
  <si>
    <t>Fiscal Year Ending June 30, 2022</t>
  </si>
  <si>
    <t>Fiscal Year Ending June 30, 2021</t>
  </si>
  <si>
    <t>Group Number</t>
  </si>
  <si>
    <t>Employer Name</t>
  </si>
  <si>
    <t>FY 2022 Average Employee Enrollment</t>
  </si>
  <si>
    <t>FY 2022 Implicit Subsidy Cost</t>
  </si>
  <si>
    <t>Percentage Relationship to Total</t>
  </si>
  <si>
    <t>FY 2021 Average Employee Enrollment</t>
  </si>
  <si>
    <t>FY 2021 Implicit Subsidy Cost</t>
  </si>
  <si>
    <t>LIBRARIES:</t>
  </si>
  <si>
    <t>Choctaw County Library</t>
  </si>
  <si>
    <t>Amory Municipal Library</t>
  </si>
  <si>
    <t>Evans Memorial Library</t>
  </si>
  <si>
    <t>Wilkinson County Library System</t>
  </si>
  <si>
    <t>Covington County Library System</t>
  </si>
  <si>
    <t>Sharkey Issaquena County Library System</t>
  </si>
  <si>
    <t>Wayne Co Library System</t>
  </si>
  <si>
    <t>Benton Co Library System</t>
  </si>
  <si>
    <t>Lamar Co Library</t>
  </si>
  <si>
    <t>Bolivar Co Library</t>
  </si>
  <si>
    <t>Carnegie Public Library</t>
  </si>
  <si>
    <t>Carroll Co Library System</t>
  </si>
  <si>
    <t>Central Miss Regional Library</t>
  </si>
  <si>
    <t>Copiah-Jefferson Regional Library Sysem</t>
  </si>
  <si>
    <t>Dixie Regional Library System</t>
  </si>
  <si>
    <t>East Miss Regional Library</t>
  </si>
  <si>
    <t>Elizabeth Jones Library</t>
  </si>
  <si>
    <t>First Regional Library</t>
  </si>
  <si>
    <t>Greenwood-Leflore Public Library System</t>
  </si>
  <si>
    <t>Hancock Co Library System</t>
  </si>
  <si>
    <t>Harriette Person Memorial Library</t>
  </si>
  <si>
    <t>Harrison Co Library System</t>
  </si>
  <si>
    <t>The Library - Hattiesburg; Petal</t>
  </si>
  <si>
    <t>Judge George W. Armstrong Library</t>
  </si>
  <si>
    <t>Humphreys Co Library System</t>
  </si>
  <si>
    <t>Jackson-George Regional Library</t>
  </si>
  <si>
    <t>Jackson-Hinds Library System</t>
  </si>
  <si>
    <t>Jennie Stephens Smith Library</t>
  </si>
  <si>
    <t>Kemper-Newton Library</t>
  </si>
  <si>
    <t>Laurel-Jones Co Library</t>
  </si>
  <si>
    <t>Lee-Itawamba Library System</t>
  </si>
  <si>
    <t>Lincoln-Lawrence-Franklin Regional Library System</t>
  </si>
  <si>
    <t>Long Beach Public Library</t>
  </si>
  <si>
    <t>Columbus-Lowndes Public Library</t>
  </si>
  <si>
    <t>Madison Co-Canton Public Library</t>
  </si>
  <si>
    <t>Marks-Quitman Co Public Library</t>
  </si>
  <si>
    <t>Marshall Co Library System</t>
  </si>
  <si>
    <t>Meridian-Lauderdale Co Library</t>
  </si>
  <si>
    <t>Mid Miss Regional Library System</t>
  </si>
  <si>
    <t>Neshoba Co Public Library</t>
  </si>
  <si>
    <t>Northeast Regional Library</t>
  </si>
  <si>
    <t>Noxubee Co Library</t>
  </si>
  <si>
    <t>Oktibbeha Co Library System</t>
  </si>
  <si>
    <t>Pearl River Co Library System</t>
  </si>
  <si>
    <t>Pike-Amite-Walthall Library System</t>
  </si>
  <si>
    <t>Pine Forest Regional Library</t>
  </si>
  <si>
    <t>Yazoo Library Association</t>
  </si>
  <si>
    <t>South Miss Regional Library</t>
  </si>
  <si>
    <t>Sunflower Public Library</t>
  </si>
  <si>
    <t>Tallahatchie Co Library</t>
  </si>
  <si>
    <t>Tombigbee Regional Library System</t>
  </si>
  <si>
    <t>Warren Co-Vicksburg Public Library System</t>
  </si>
  <si>
    <t>Washington Co Library System</t>
  </si>
  <si>
    <t>Yalobusha Co Public Library System</t>
  </si>
  <si>
    <t>Total Libraries</t>
  </si>
  <si>
    <t/>
  </si>
  <si>
    <t>COMMUNITY COLLEGES:</t>
  </si>
  <si>
    <t>Coahoma Community College</t>
  </si>
  <si>
    <t>Copiah-Lincoln Community College</t>
  </si>
  <si>
    <t>East Central Community College</t>
  </si>
  <si>
    <t>East MS Community College</t>
  </si>
  <si>
    <t>Hinds Community College</t>
  </si>
  <si>
    <t>Holmes Community College</t>
  </si>
  <si>
    <t>Itawamba Community College</t>
  </si>
  <si>
    <t>Jones Co Junior College</t>
  </si>
  <si>
    <t>Meridian Community College</t>
  </si>
  <si>
    <t>MS Delta Community College</t>
  </si>
  <si>
    <t>MS Gulf Coast Community College</t>
  </si>
  <si>
    <t>Northeast MS Community College</t>
  </si>
  <si>
    <t>Northwest MS Community College</t>
  </si>
  <si>
    <t>Pearl River Community  College</t>
  </si>
  <si>
    <t>Southwest MS Community  College</t>
  </si>
  <si>
    <t>Total Community Colleges</t>
  </si>
  <si>
    <t>SCHOOL DISTRICTS:</t>
  </si>
  <si>
    <t>Aberdeen School District</t>
  </si>
  <si>
    <t>Alcorn County School District</t>
  </si>
  <si>
    <t>Amite County School District</t>
  </si>
  <si>
    <t>Amory School District</t>
  </si>
  <si>
    <t>Attala County School District</t>
  </si>
  <si>
    <t>Baldwyn School District</t>
  </si>
  <si>
    <t>Bay St. Louis-Waveland School</t>
  </si>
  <si>
    <t>Benton County School District</t>
  </si>
  <si>
    <t>Biloxi School District</t>
  </si>
  <si>
    <t>Booneville School District</t>
  </si>
  <si>
    <t>Brookhaven School District</t>
  </si>
  <si>
    <t>Calhoun County School District</t>
  </si>
  <si>
    <t>Canton School District</t>
  </si>
  <si>
    <t>Carroll County School District</t>
  </si>
  <si>
    <t>Chickasaw County School District</t>
  </si>
  <si>
    <t>Choctaw County School District</t>
  </si>
  <si>
    <t>Claiborne County School District</t>
  </si>
  <si>
    <t>Clarksdale School District</t>
  </si>
  <si>
    <t>Cleveland School District</t>
  </si>
  <si>
    <t>Clinton School District</t>
  </si>
  <si>
    <t>Coahoma Co Agriculture High School District</t>
  </si>
  <si>
    <t>Coahoma County School District</t>
  </si>
  <si>
    <t>Coffeeville School District</t>
  </si>
  <si>
    <t>Columbia School District</t>
  </si>
  <si>
    <t>Columbus School District</t>
  </si>
  <si>
    <t>Copiah County School District</t>
  </si>
  <si>
    <t>Corinth School District</t>
  </si>
  <si>
    <t>Covington County School District</t>
  </si>
  <si>
    <t>Desoto County School District</t>
  </si>
  <si>
    <t>Durant School District</t>
  </si>
  <si>
    <t>East Jasper School District</t>
  </si>
  <si>
    <t>East Tallahatchie School District</t>
  </si>
  <si>
    <t>Enterprise School District</t>
  </si>
  <si>
    <t>Forest School District</t>
  </si>
  <si>
    <t>Forrest County School District</t>
  </si>
  <si>
    <t>Forrest Co Agriculture High School Distict</t>
  </si>
  <si>
    <t>Franklin County School District</t>
  </si>
  <si>
    <t>George County School District</t>
  </si>
  <si>
    <t>Greene County School District</t>
  </si>
  <si>
    <t>Greenville School District</t>
  </si>
  <si>
    <t>Greenwood School District</t>
  </si>
  <si>
    <t>Grenada School District</t>
  </si>
  <si>
    <t>Gulfport School District</t>
  </si>
  <si>
    <t>Hancock County School District</t>
  </si>
  <si>
    <t>Harrison County School District</t>
  </si>
  <si>
    <t>Hattiesburg School District</t>
  </si>
  <si>
    <t>Hazlehurst School District</t>
  </si>
  <si>
    <t>Hinds County School District</t>
  </si>
  <si>
    <t>Hollandale School District</t>
  </si>
  <si>
    <t>Holly Springs School District</t>
  </si>
  <si>
    <t>Holmes County School District</t>
  </si>
  <si>
    <t>Houston School District</t>
  </si>
  <si>
    <t>Humphreys County School District</t>
  </si>
  <si>
    <t>Itawamba County School District</t>
  </si>
  <si>
    <t>Jackson County School District</t>
  </si>
  <si>
    <t>Jackson Independent School District</t>
  </si>
  <si>
    <t>Jefferson County School District</t>
  </si>
  <si>
    <t>Jefferson Davis Co School District</t>
  </si>
  <si>
    <t>Jones County School District</t>
  </si>
  <si>
    <t>Kemper County School District</t>
  </si>
  <si>
    <t>Kosciusko School District</t>
  </si>
  <si>
    <t>Lafayette County School District</t>
  </si>
  <si>
    <t>Lamar County School District</t>
  </si>
  <si>
    <t>Lauderdale County School District</t>
  </si>
  <si>
    <t>Laurel School District</t>
  </si>
  <si>
    <t>Lawrence County School District</t>
  </si>
  <si>
    <t>Leake County School District</t>
  </si>
  <si>
    <t>Lee County School District</t>
  </si>
  <si>
    <t>Leflore County School District</t>
  </si>
  <si>
    <t>Leland School District</t>
  </si>
  <si>
    <t>Lincoln County School District</t>
  </si>
  <si>
    <t>Long Beach School District</t>
  </si>
  <si>
    <t>Louisville School District</t>
  </si>
  <si>
    <t>Lowndes County School District</t>
  </si>
  <si>
    <t>Lumberton School District</t>
  </si>
  <si>
    <t>Madison County School District</t>
  </si>
  <si>
    <t>Marion County School District</t>
  </si>
  <si>
    <t>Marshall County School District</t>
  </si>
  <si>
    <t>Mccomb School District</t>
  </si>
  <si>
    <t>Meridian School District</t>
  </si>
  <si>
    <t>Monroe County School District</t>
  </si>
  <si>
    <t>Montgomery County School District</t>
  </si>
  <si>
    <t>Moss Point School District</t>
  </si>
  <si>
    <t>Natchez-Adams School District</t>
  </si>
  <si>
    <t>Neshoba County School District</t>
  </si>
  <si>
    <t>Nettleton School District</t>
  </si>
  <si>
    <t>New Albany School District</t>
  </si>
  <si>
    <t>Newton County School District</t>
  </si>
  <si>
    <t>Newton School District</t>
  </si>
  <si>
    <t>North Bolivar School District</t>
  </si>
  <si>
    <t>North Panola School District</t>
  </si>
  <si>
    <t>North Pike School District</t>
  </si>
  <si>
    <t>North Tippah School District</t>
  </si>
  <si>
    <t>Noxubee School District</t>
  </si>
  <si>
    <t>Ocean Springs School District</t>
  </si>
  <si>
    <t>Okolona School District</t>
  </si>
  <si>
    <t>Oxford School District</t>
  </si>
  <si>
    <t>Pascagoula School District</t>
  </si>
  <si>
    <t>Pass Christian School District</t>
  </si>
  <si>
    <t>Pearl School District</t>
  </si>
  <si>
    <t>Pearl River Co School District</t>
  </si>
  <si>
    <t>Perry County School District</t>
  </si>
  <si>
    <t>Petal School District</t>
  </si>
  <si>
    <t>Philadelphia School District</t>
  </si>
  <si>
    <t>Picayune School District</t>
  </si>
  <si>
    <t>Pontotoc School District</t>
  </si>
  <si>
    <t>Pontotoc County School District</t>
  </si>
  <si>
    <t>Poplarville School District</t>
  </si>
  <si>
    <t>Prentiss County School District</t>
  </si>
  <si>
    <t>Quitman School District</t>
  </si>
  <si>
    <t>Quitman County School District</t>
  </si>
  <si>
    <t>Rankin County School District</t>
  </si>
  <si>
    <t>Richton School District</t>
  </si>
  <si>
    <t>Scott County School District</t>
  </si>
  <si>
    <t>Senatobia School District</t>
  </si>
  <si>
    <t>Simpson County School District</t>
  </si>
  <si>
    <t>Smith County School District</t>
  </si>
  <si>
    <t>South Delta School District</t>
  </si>
  <si>
    <t>South Panola School District</t>
  </si>
  <si>
    <t>South Pike School District</t>
  </si>
  <si>
    <t>South Tippah School District</t>
  </si>
  <si>
    <t>Starkville-Oktibbeha</t>
  </si>
  <si>
    <t>Stone County School District</t>
  </si>
  <si>
    <t>Sunflower School District</t>
  </si>
  <si>
    <t>Tate County School District</t>
  </si>
  <si>
    <t>Tishomingo Co School District</t>
  </si>
  <si>
    <t>Tunica County School District</t>
  </si>
  <si>
    <t>Tupelo School District</t>
  </si>
  <si>
    <t>Union County School District</t>
  </si>
  <si>
    <t>Union School District</t>
  </si>
  <si>
    <t>Vicksburg-Warren School District</t>
  </si>
  <si>
    <t>Walthall County School District</t>
  </si>
  <si>
    <t>Water Valley School District</t>
  </si>
  <si>
    <t>Wayne County School District</t>
  </si>
  <si>
    <t>Webster County School District</t>
  </si>
  <si>
    <t>West Bolivar School District</t>
  </si>
  <si>
    <t>West Jasper School District</t>
  </si>
  <si>
    <t>West Point School District</t>
  </si>
  <si>
    <t>West Tallahatchie School District</t>
  </si>
  <si>
    <t>Western Line School District</t>
  </si>
  <si>
    <t>Wilkinson County School District</t>
  </si>
  <si>
    <t>Winona County School District</t>
  </si>
  <si>
    <t>Yazoo City School District</t>
  </si>
  <si>
    <t>Yazoo County School District</t>
  </si>
  <si>
    <t>Total School Districts</t>
  </si>
  <si>
    <t>STATE AGENCIES:</t>
  </si>
  <si>
    <t>Office of Workforce</t>
  </si>
  <si>
    <t>MS School for the Deaf</t>
  </si>
  <si>
    <t>MS Board of Psychology</t>
  </si>
  <si>
    <t>MS School of the Arts</t>
  </si>
  <si>
    <t>MS State Board of Examiners for Prof Counselors</t>
  </si>
  <si>
    <t>MS Dept Of Child Protection Services</t>
  </si>
  <si>
    <t>MS Board Of Optometry</t>
  </si>
  <si>
    <t>Office Of State Public Defender</t>
  </si>
  <si>
    <t>Board Of Tax Appeals</t>
  </si>
  <si>
    <t>MS State Board Of Physical Therapy</t>
  </si>
  <si>
    <t>Military Department - Adjutant General's Office</t>
  </si>
  <si>
    <t>Mississippi State Bar</t>
  </si>
  <si>
    <t>MS Capital Post-Conviction Counsel</t>
  </si>
  <si>
    <t>MS Board Of Geologists</t>
  </si>
  <si>
    <t>MS Dept Of Transportation</t>
  </si>
  <si>
    <t>South MS Regional Center</t>
  </si>
  <si>
    <t>MS Dept Of Corrections</t>
  </si>
  <si>
    <t>Archives &amp; History Dept</t>
  </si>
  <si>
    <t>Legislative Peer Committee</t>
  </si>
  <si>
    <t>MS Public Service Commission</t>
  </si>
  <si>
    <t>Dept Of Environmental Quality</t>
  </si>
  <si>
    <t>MS State Hospital</t>
  </si>
  <si>
    <t>MS Real Estate Commission</t>
  </si>
  <si>
    <t>Mississippi State Senate Staff</t>
  </si>
  <si>
    <t>Mississippi State Senate Members</t>
  </si>
  <si>
    <t>MS House Of Representatives Staff</t>
  </si>
  <si>
    <t>MS House Of Representatives Members</t>
  </si>
  <si>
    <t>Attorney General'S Office</t>
  </si>
  <si>
    <t>MS Arts Commission</t>
  </si>
  <si>
    <t>Boswell Regional Center</t>
  </si>
  <si>
    <t>MS Highway Safety Patrol (Dept Of Public Safety)</t>
  </si>
  <si>
    <t>State Insurance Department</t>
  </si>
  <si>
    <t>Ellisville State School</t>
  </si>
  <si>
    <t>MS Port Authority/Gulfport</t>
  </si>
  <si>
    <t>State Dept Of Health</t>
  </si>
  <si>
    <t>State Soil &amp; Water Conservation</t>
  </si>
  <si>
    <t>Banking &amp; Consumer Finance</t>
  </si>
  <si>
    <t>Yellow Creek Port Authority</t>
  </si>
  <si>
    <t>MS Workers Compensation Commission</t>
  </si>
  <si>
    <t>Veterans Home Purchase Board</t>
  </si>
  <si>
    <t>MS State Personnel Board</t>
  </si>
  <si>
    <t>State Veterans Affairs Board</t>
  </si>
  <si>
    <t>State Fair Commission</t>
  </si>
  <si>
    <t>MS Dept Of Information Technology Services</t>
  </si>
  <si>
    <t>State Aid Road Construction</t>
  </si>
  <si>
    <t>Rehabilitation Services</t>
  </si>
  <si>
    <t>MS Gaming Commission</t>
  </si>
  <si>
    <t>MS Department Of Revenue</t>
  </si>
  <si>
    <t>Joint Legislative Budget Office</t>
  </si>
  <si>
    <t>MS Finance And Administration</t>
  </si>
  <si>
    <t>MS Cosmetology Board</t>
  </si>
  <si>
    <t>Board Social Workers, Marriage, Family Therapists</t>
  </si>
  <si>
    <t>MS Library Commission</t>
  </si>
  <si>
    <t>MS Emergency Management</t>
  </si>
  <si>
    <t>MS Secretary Of State</t>
  </si>
  <si>
    <t>MS Dept Of Human Services</t>
  </si>
  <si>
    <t>MS Board Of Nursing</t>
  </si>
  <si>
    <t>MS Dept Of Education</t>
  </si>
  <si>
    <t>MS Community College Board</t>
  </si>
  <si>
    <t>Military Department - Army Guard</t>
  </si>
  <si>
    <t>Military Department - Air Guard</t>
  </si>
  <si>
    <t xml:space="preserve">Military Department - Ycp (Shelby Base Ops) </t>
  </si>
  <si>
    <t>Educational Television (MS Public Broadcasting)</t>
  </si>
  <si>
    <t>Pearl River Basin Development Dist.</t>
  </si>
  <si>
    <t>MS Dept Of Wildlife, Fisheries &amp; Parks</t>
  </si>
  <si>
    <t>Public Employees Retirement System</t>
  </si>
  <si>
    <t>MS Bureau Of Narcotics</t>
  </si>
  <si>
    <t>North MS Regional Center</t>
  </si>
  <si>
    <t>MS Oil &amp; Gas Board</t>
  </si>
  <si>
    <t>MS Animal Health Board</t>
  </si>
  <si>
    <t>State Treasurer's Office</t>
  </si>
  <si>
    <t>Medicaid Division</t>
  </si>
  <si>
    <t xml:space="preserve">MS Dept Of Agriculture &amp; Commerce </t>
  </si>
  <si>
    <t>MS Office Of State Auditor</t>
  </si>
  <si>
    <t>Governor's Office</t>
  </si>
  <si>
    <t>MS State Board Of Pharmacy</t>
  </si>
  <si>
    <t>MS Supreme Court</t>
  </si>
  <si>
    <t>Barber Examiners Board</t>
  </si>
  <si>
    <t xml:space="preserve">Grand Gulf Military </t>
  </si>
  <si>
    <t>MS Development Authority</t>
  </si>
  <si>
    <t>Mental Health Dept Of MS</t>
  </si>
  <si>
    <t>MS Motor Vehicle Commission</t>
  </si>
  <si>
    <t>District Attorneys &amp; Staff</t>
  </si>
  <si>
    <t>State Architecture Board</t>
  </si>
  <si>
    <t>East MS State Hospital</t>
  </si>
  <si>
    <t>MS State Board Of Contractors</t>
  </si>
  <si>
    <t>State Fire Academy</t>
  </si>
  <si>
    <t>Hudspeth Center</t>
  </si>
  <si>
    <t>Professional Engineers &amp; Land Surveyors Board</t>
  </si>
  <si>
    <t>MS Ethics Commission</t>
  </si>
  <si>
    <t>Nursing Home Administrators Board</t>
  </si>
  <si>
    <t>MS Judicial Performance Commission</t>
  </si>
  <si>
    <t>MS Dept Of Employment Security</t>
  </si>
  <si>
    <t>State Dental Examiners Board</t>
  </si>
  <si>
    <t>MS Forestry Commission</t>
  </si>
  <si>
    <t>Medical Licensure Board</t>
  </si>
  <si>
    <t>Public Accountancy Board Of MS</t>
  </si>
  <si>
    <t>Board Of Funeral Services</t>
  </si>
  <si>
    <t>Administrative Office Of The Courts/Trial Support</t>
  </si>
  <si>
    <t>MS Dept Of Marine Resources</t>
  </si>
  <si>
    <t>Mississippi Auctioneers Commission</t>
  </si>
  <si>
    <t>Total State Agencies</t>
  </si>
  <si>
    <t>UNIVERSITIES/OTHER STATE AGENCIES:</t>
  </si>
  <si>
    <t>Charter School Authorizer Board</t>
  </si>
  <si>
    <t>MS Business Finance Corp</t>
  </si>
  <si>
    <t>MS Industries For The Blind</t>
  </si>
  <si>
    <t>Pearl River Valley Water Supply</t>
  </si>
  <si>
    <t>Pat Harrison Waterway District</t>
  </si>
  <si>
    <t>Tombigbee River Valley Water Mgt</t>
  </si>
  <si>
    <t>University Medical Center</t>
  </si>
  <si>
    <t>University Of Southern MS</t>
  </si>
  <si>
    <t>Alcorn State University</t>
  </si>
  <si>
    <t>Jackson State University</t>
  </si>
  <si>
    <t>University Of Mississippi</t>
  </si>
  <si>
    <t>Mississippi State University</t>
  </si>
  <si>
    <t>MS University Of Women</t>
  </si>
  <si>
    <t>MS Valley State University</t>
  </si>
  <si>
    <t>University Press Of MS</t>
  </si>
  <si>
    <t>MS Institutions Of Higher Learning</t>
  </si>
  <si>
    <t>Delta State University</t>
  </si>
  <si>
    <t>MS Prison Industries</t>
  </si>
  <si>
    <t>Total Universities/Other State Agencies</t>
  </si>
  <si>
    <t>Grand Total All</t>
  </si>
  <si>
    <t>Subsidy</t>
  </si>
  <si>
    <t>Retirees - Plan Primary</t>
  </si>
  <si>
    <t>Disabled Retirees - Life Insurance</t>
  </si>
  <si>
    <t>Total Subsidy</t>
  </si>
  <si>
    <t>FY 2024 Average Employee Enrollment</t>
  </si>
  <si>
    <t>FY 2024 Implicit Subsidy Cost</t>
  </si>
  <si>
    <t>Fiscal Year Ending June 30, 2024</t>
  </si>
  <si>
    <t>THE TENNESSEE TOMBIGBEE</t>
  </si>
  <si>
    <t>MS ATHLETIC COMMISSION</t>
  </si>
  <si>
    <t>MS Athletic Commission</t>
  </si>
  <si>
    <t>Disabled Retirees - Plan Primary</t>
  </si>
  <si>
    <t>STATE BOARD OF COSMETOLOGY</t>
  </si>
  <si>
    <t>Average Medical Members for Jan-Jun 2025</t>
  </si>
  <si>
    <t>As of the Measurement Date of June 30, 2025</t>
  </si>
  <si>
    <t>Fiscal Year Ending June 30, 2025</t>
  </si>
  <si>
    <t>FY 2025 Average Employee Enrollment</t>
  </si>
  <si>
    <t>FY 2025 Implicit Subsidy Cost</t>
  </si>
  <si>
    <t>Percent Employee Change from 2024 to2025</t>
  </si>
  <si>
    <t>Employee Number Change from 2024 to 2025</t>
  </si>
  <si>
    <t>Subsidy Cost Change from 2024 to 2025</t>
  </si>
  <si>
    <t>The MS Real Estate Appraisal Board</t>
  </si>
  <si>
    <t>THE MS REAL ESTATE APPRAISAL 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</si>
</sst>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164" formatCode="0000000"/>
    <numFmt numFmtId="165" formatCode="0.00000000%"/>
    <numFmt numFmtId="166" formatCode="0_);\(0\)"/>
  </numFmts>
  <fonts count="20" x14ac:knownFonts="1">
    <font>
      <sz val="10"/>
      <color rgb="FF000000"/>
      <name val="Times New Roman"/>
      <charset val="204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name val="Arial"/>
      <family val="2"/>
    </font>
    <font>
      <b/>
      <i/>
      <u val="singleAccounting"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i/>
      <u val="singleAccounting"/>
      <sz val="10"/>
      <color theme="0"/>
      <name val="Arial"/>
      <family val="2"/>
    </font>
    <font>
      <b/>
      <u val="singleAccounting"/>
      <sz val="10"/>
      <color theme="0"/>
      <name val="Arial"/>
      <family val="2"/>
    </font>
    <font>
      <sz val="10"/>
      <color rgb="FF000000"/>
      <name val="Times New Roman"/>
      <family val="1"/>
    </font>
    <font>
      <b/>
      <sz val="8"/>
      <name val="Aptos"/>
      <family val="2"/>
    </font>
    <font>
      <b/>
      <sz val="8"/>
      <color rgb="FF000000"/>
      <name val="Aptos"/>
      <family val="2"/>
    </font>
    <font>
      <sz val="8"/>
      <color rgb="FF000000"/>
      <name val="Aptos"/>
      <family val="2"/>
    </font>
    <font>
      <sz val="8"/>
      <name val="Aptos"/>
      <family val="2"/>
    </font>
    <font>
      <sz val="8"/>
      <color rgb="FFFF0000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8999908444471571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theme="0"/>
      </left>
      <right/>
      <top style="medium">
        <color auto="1"/>
      </top>
      <bottom/>
      <diagonal/>
    </border>
    <border>
      <left/>
      <right style="medium">
        <color theme="0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theme="1"/>
      </right>
      <top style="medium">
        <color auto="1"/>
      </top>
      <bottom/>
      <diagonal/>
    </border>
    <border>
      <left/>
      <right style="medium">
        <color theme="1"/>
      </right>
      <top/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14" fillId="0" borderId="0"/>
  </cellStyleXfs>
  <cellXfs count="88">
    <xf numFmtId="0" fontId="0" fillId="0" borderId="0" xfId="0" applyAlignment="1">
      <alignment horizontal="left" vertical="top"/>
    </xf>
    <xf numFmtId="44" fontId="3" fillId="0" borderId="0" xfId="1" applyNumberFormat="1" applyFont="1"/>
    <xf numFmtId="0" fontId="4" fillId="0" borderId="0" xfId="1" applyFont="1"/>
    <xf numFmtId="5" fontId="4" fillId="0" borderId="0" xfId="1" applyNumberFormat="1" applyFont="1"/>
    <xf numFmtId="0" fontId="5" fillId="0" borderId="0" xfId="2" applyFont="1"/>
    <xf numFmtId="0" fontId="6" fillId="0" borderId="0" xfId="2" applyFont="1"/>
    <xf numFmtId="44" fontId="7" fillId="0" borderId="0" xfId="1" applyNumberFormat="1" applyFont="1"/>
    <xf numFmtId="44" fontId="8" fillId="0" borderId="0" xfId="1" applyNumberFormat="1" applyFont="1"/>
    <xf numFmtId="5" fontId="8" fillId="0" borderId="0" xfId="1" applyNumberFormat="1" applyFont="1"/>
    <xf numFmtId="5" fontId="6" fillId="0" borderId="0" xfId="2" applyNumberFormat="1" applyFont="1"/>
    <xf numFmtId="5" fontId="5" fillId="0" borderId="0" xfId="2" applyNumberFormat="1" applyFont="1"/>
    <xf numFmtId="0" fontId="9" fillId="0" borderId="0" xfId="2" applyFont="1" applyAlignment="1">
      <alignment horizontal="center"/>
    </xf>
    <xf numFmtId="0" fontId="9" fillId="0" borderId="0" xfId="2" applyFont="1"/>
    <xf numFmtId="3" fontId="9" fillId="0" borderId="0" xfId="2" applyNumberFormat="1" applyFont="1"/>
    <xf numFmtId="5" fontId="9" fillId="0" borderId="0" xfId="2" applyNumberFormat="1" applyFont="1"/>
    <xf numFmtId="165" fontId="9" fillId="0" borderId="0" xfId="2" applyNumberFormat="1" applyFont="1"/>
    <xf numFmtId="1" fontId="9" fillId="0" borderId="0" xfId="2" applyNumberFormat="1" applyFont="1"/>
    <xf numFmtId="165" fontId="9" fillId="0" borderId="0" xfId="3" applyNumberFormat="1" applyFont="1" applyFill="1"/>
    <xf numFmtId="9" fontId="9" fillId="0" borderId="0" xfId="2" applyNumberFormat="1" applyFont="1"/>
    <xf numFmtId="166" fontId="9" fillId="0" borderId="0" xfId="2" applyNumberFormat="1" applyFont="1"/>
    <xf numFmtId="165" fontId="9" fillId="0" borderId="0" xfId="3" applyNumberFormat="1" applyFont="1" applyFill="1" applyBorder="1"/>
    <xf numFmtId="0" fontId="10" fillId="0" borderId="0" xfId="2" applyFont="1"/>
    <xf numFmtId="5" fontId="9" fillId="0" borderId="1" xfId="2" applyNumberFormat="1" applyFont="1" applyBorder="1"/>
    <xf numFmtId="165" fontId="9" fillId="0" borderId="1" xfId="2" applyNumberFormat="1" applyFont="1" applyBorder="1"/>
    <xf numFmtId="1" fontId="9" fillId="0" borderId="1" xfId="2" applyNumberFormat="1" applyFont="1" applyBorder="1"/>
    <xf numFmtId="165" fontId="9" fillId="0" borderId="1" xfId="3" applyNumberFormat="1" applyFont="1" applyFill="1" applyBorder="1"/>
    <xf numFmtId="9" fontId="9" fillId="0" borderId="1" xfId="2" applyNumberFormat="1" applyFont="1" applyBorder="1"/>
    <xf numFmtId="166" fontId="9" fillId="0" borderId="1" xfId="2" applyNumberFormat="1" applyFont="1" applyBorder="1"/>
    <xf numFmtId="0" fontId="10" fillId="0" borderId="0" xfId="2" applyFont="1" applyAlignment="1">
      <alignment horizontal="left"/>
    </xf>
    <xf numFmtId="3" fontId="9" fillId="0" borderId="10" xfId="2" applyNumberFormat="1" applyFont="1" applyBorder="1"/>
    <xf numFmtId="5" fontId="9" fillId="0" borderId="10" xfId="2" applyNumberFormat="1" applyFont="1" applyBorder="1"/>
    <xf numFmtId="165" fontId="9" fillId="0" borderId="10" xfId="3" applyNumberFormat="1" applyFont="1" applyFill="1" applyBorder="1"/>
    <xf numFmtId="9" fontId="9" fillId="0" borderId="10" xfId="2" applyNumberFormat="1" applyFont="1" applyBorder="1"/>
    <xf numFmtId="166" fontId="9" fillId="0" borderId="10" xfId="2" applyNumberFormat="1" applyFont="1" applyBorder="1"/>
    <xf numFmtId="44" fontId="11" fillId="3" borderId="3" xfId="1" applyNumberFormat="1" applyFont="1" applyFill="1" applyBorder="1" applyAlignment="1">
      <alignment horizontal="center"/>
    </xf>
    <xf numFmtId="44" fontId="12" fillId="3" borderId="4" xfId="1" applyNumberFormat="1" applyFont="1" applyFill="1" applyBorder="1"/>
    <xf numFmtId="5" fontId="11" fillId="3" borderId="4" xfId="1" applyNumberFormat="1" applyFont="1" applyFill="1" applyBorder="1" applyAlignment="1">
      <alignment horizontal="centerContinuous"/>
    </xf>
    <xf numFmtId="44" fontId="13" fillId="6" borderId="5" xfId="1" applyNumberFormat="1" applyFont="1" applyFill="1" applyBorder="1" applyAlignment="1">
      <alignment horizontal="centerContinuous"/>
    </xf>
    <xf numFmtId="44" fontId="11" fillId="6" borderId="4" xfId="1" applyNumberFormat="1" applyFont="1" applyFill="1" applyBorder="1" applyAlignment="1">
      <alignment horizontal="centerContinuous"/>
    </xf>
    <xf numFmtId="44" fontId="11" fillId="6" borderId="6" xfId="1" applyNumberFormat="1" applyFont="1" applyFill="1" applyBorder="1" applyAlignment="1">
      <alignment horizontal="centerContinuous"/>
    </xf>
    <xf numFmtId="44" fontId="11" fillId="3" borderId="7" xfId="1" applyNumberFormat="1" applyFont="1" applyFill="1" applyBorder="1" applyAlignment="1">
      <alignment horizontal="center" wrapText="1"/>
    </xf>
    <xf numFmtId="44" fontId="11" fillId="3" borderId="0" xfId="1" applyNumberFormat="1" applyFont="1" applyFill="1" applyAlignment="1">
      <alignment wrapText="1"/>
    </xf>
    <xf numFmtId="5" fontId="11" fillId="3" borderId="0" xfId="1" applyNumberFormat="1" applyFont="1" applyFill="1" applyAlignment="1">
      <alignment horizontal="center" wrapText="1"/>
    </xf>
    <xf numFmtId="44" fontId="11" fillId="6" borderId="8" xfId="1" applyNumberFormat="1" applyFont="1" applyFill="1" applyBorder="1" applyAlignment="1">
      <alignment horizontal="center" wrapText="1"/>
    </xf>
    <xf numFmtId="44" fontId="11" fillId="6" borderId="0" xfId="1" applyNumberFormat="1" applyFont="1" applyFill="1" applyAlignment="1">
      <alignment horizontal="center" wrapText="1"/>
    </xf>
    <xf numFmtId="44" fontId="11" fillId="6" borderId="9" xfId="1" applyNumberFormat="1" applyFont="1" applyFill="1" applyBorder="1" applyAlignment="1">
      <alignment horizontal="center" wrapText="1"/>
    </xf>
    <xf numFmtId="0" fontId="10" fillId="4" borderId="2" xfId="2" applyFont="1" applyFill="1" applyBorder="1" applyAlignment="1">
      <alignment horizontal="center" wrapText="1"/>
    </xf>
    <xf numFmtId="0" fontId="10" fillId="5" borderId="2" xfId="2" applyFont="1" applyFill="1" applyBorder="1" applyAlignment="1">
      <alignment horizontal="center" wrapText="1"/>
    </xf>
    <xf numFmtId="0" fontId="9" fillId="0" borderId="8" xfId="2" applyFont="1" applyBorder="1"/>
    <xf numFmtId="44" fontId="11" fillId="3" borderId="11" xfId="1" applyNumberFormat="1" applyFont="1" applyFill="1" applyBorder="1" applyAlignment="1">
      <alignment horizontal="centerContinuous"/>
    </xf>
    <xf numFmtId="44" fontId="11" fillId="3" borderId="12" xfId="1" applyNumberFormat="1" applyFont="1" applyFill="1" applyBorder="1" applyAlignment="1">
      <alignment horizontal="center" wrapText="1"/>
    </xf>
    <xf numFmtId="37" fontId="4" fillId="0" borderId="0" xfId="1" applyNumberFormat="1" applyFont="1"/>
    <xf numFmtId="37" fontId="8" fillId="0" borderId="0" xfId="1" applyNumberFormat="1" applyFont="1"/>
    <xf numFmtId="37" fontId="13" fillId="3" borderId="5" xfId="1" applyNumberFormat="1" applyFont="1" applyFill="1" applyBorder="1" applyAlignment="1">
      <alignment horizontal="centerContinuous"/>
    </xf>
    <xf numFmtId="37" fontId="11" fillId="3" borderId="8" xfId="1" applyNumberFormat="1" applyFont="1" applyFill="1" applyBorder="1" applyAlignment="1">
      <alignment horizontal="center" wrapText="1"/>
    </xf>
    <xf numFmtId="37" fontId="9" fillId="0" borderId="0" xfId="2" applyNumberFormat="1" applyFont="1"/>
    <xf numFmtId="37" fontId="9" fillId="0" borderId="1" xfId="2" applyNumberFormat="1" applyFont="1" applyBorder="1"/>
    <xf numFmtId="37" fontId="9" fillId="0" borderId="10" xfId="2" applyNumberFormat="1" applyFont="1" applyBorder="1"/>
    <xf numFmtId="37" fontId="5" fillId="0" borderId="0" xfId="2" applyNumberFormat="1" applyFont="1"/>
    <xf numFmtId="37" fontId="13" fillId="6" borderId="4" xfId="1" applyNumberFormat="1" applyFont="1" applyFill="1" applyBorder="1" applyAlignment="1">
      <alignment horizontal="centerContinuous"/>
    </xf>
    <xf numFmtId="37" fontId="11" fillId="6" borderId="0" xfId="1" applyNumberFormat="1" applyFont="1" applyFill="1" applyAlignment="1">
      <alignment horizontal="center" wrapText="1"/>
    </xf>
    <xf numFmtId="0" fontId="15" fillId="2" borderId="2" xfId="0" applyFont="1" applyFill="1" applyBorder="1" applyAlignment="1">
      <alignment horizontal="center" wrapText="1"/>
    </xf>
    <xf numFmtId="37" fontId="16" fillId="2" borderId="2" xfId="0" applyNumberFormat="1" applyFont="1" applyFill="1" applyBorder="1" applyAlignment="1">
      <alignment horizontal="center" wrapText="1"/>
    </xf>
    <xf numFmtId="0" fontId="16" fillId="7" borderId="2" xfId="0" applyFont="1" applyFill="1" applyBorder="1" applyAlignment="1">
      <alignment horizontal="center" wrapText="1"/>
    </xf>
    <xf numFmtId="37" fontId="16" fillId="7" borderId="2" xfId="0" applyNumberFormat="1" applyFont="1" applyFill="1" applyBorder="1" applyAlignment="1">
      <alignment horizontal="center" wrapText="1"/>
    </xf>
    <xf numFmtId="0" fontId="17" fillId="0" borderId="0" xfId="4" applyFont="1" applyAlignment="1">
      <alignment horizontal="left" vertical="top"/>
    </xf>
    <xf numFmtId="0" fontId="17" fillId="0" borderId="0" xfId="0" applyFont="1" applyAlignment="1">
      <alignment vertical="center"/>
    </xf>
    <xf numFmtId="164" fontId="17" fillId="0" borderId="0" xfId="4" applyNumberFormat="1" applyFont="1" applyAlignment="1">
      <alignment horizontal="center" vertical="top" shrinkToFit="1"/>
    </xf>
    <xf numFmtId="0" fontId="18" fillId="0" borderId="0" xfId="4" applyFont="1" applyAlignment="1">
      <alignment horizontal="left" vertical="top" wrapText="1"/>
    </xf>
    <xf numFmtId="0" fontId="17" fillId="0" borderId="0" xfId="0" applyFont="1" applyAlignment="1">
      <alignment vertical="top"/>
    </xf>
    <xf numFmtId="165" fontId="17" fillId="0" borderId="0" xfId="4" applyNumberFormat="1" applyFont="1" applyAlignment="1">
      <alignment vertical="top"/>
    </xf>
    <xf numFmtId="37" fontId="17" fillId="0" borderId="0" xfId="0" applyNumberFormat="1" applyFont="1" applyAlignment="1">
      <alignment horizontal="right" vertical="center"/>
    </xf>
    <xf numFmtId="0" fontId="18" fillId="0" borderId="0" xfId="4" applyFont="1" applyAlignment="1">
      <alignment vertical="top" wrapText="1"/>
    </xf>
    <xf numFmtId="1" fontId="17" fillId="0" borderId="0" xfId="4" applyNumberFormat="1" applyFont="1" applyAlignment="1">
      <alignment horizontal="center" vertical="top" shrinkToFit="1"/>
    </xf>
    <xf numFmtId="164" fontId="17" fillId="0" borderId="0" xfId="4" applyNumberFormat="1" applyFont="1" applyAlignment="1">
      <alignment horizontal="right" vertical="top" shrinkToFit="1"/>
    </xf>
    <xf numFmtId="0" fontId="17" fillId="0" borderId="1" xfId="0" applyFont="1" applyBorder="1" applyAlignment="1">
      <alignment vertical="top"/>
    </xf>
    <xf numFmtId="3" fontId="16" fillId="0" borderId="0" xfId="4" applyNumberFormat="1" applyFont="1" applyAlignment="1">
      <alignment vertical="top"/>
    </xf>
    <xf numFmtId="37" fontId="17" fillId="0" borderId="0" xfId="4" applyNumberFormat="1" applyFont="1" applyAlignment="1">
      <alignment vertical="top"/>
    </xf>
    <xf numFmtId="0" fontId="17" fillId="0" borderId="0" xfId="4" applyFont="1" applyAlignment="1">
      <alignment vertical="top"/>
    </xf>
    <xf numFmtId="0" fontId="17" fillId="0" borderId="0" xfId="4" applyFont="1" applyAlignment="1">
      <alignment horizontal="center" vertical="top"/>
    </xf>
    <xf numFmtId="0" fontId="17" fillId="0" borderId="0" xfId="0" applyFont="1" applyAlignment="1">
      <alignment horizontal="center" vertical="center"/>
    </xf>
    <xf numFmtId="37" fontId="17" fillId="0" borderId="0" xfId="0" applyNumberFormat="1" applyFont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37" fontId="17" fillId="0" borderId="1" xfId="0" applyNumberFormat="1" applyFont="1" applyBorder="1" applyAlignment="1">
      <alignment vertical="center"/>
    </xf>
    <xf numFmtId="0" fontId="19" fillId="0" borderId="0" xfId="4" applyFont="1" applyAlignment="1">
      <alignment horizontal="left" vertical="top"/>
    </xf>
    <xf numFmtId="37" fontId="17" fillId="8" borderId="0" xfId="0" applyNumberFormat="1" applyFont="1" applyFill="1" applyAlignment="1">
      <alignment horizontal="right" vertical="center"/>
    </xf>
    <xf numFmtId="37" fontId="17" fillId="0" borderId="1" xfId="0" applyNumberFormat="1" applyFont="1" applyBorder="1" applyAlignment="1">
      <alignment horizontal="right" vertical="center"/>
    </xf>
  </cellXfs>
  <cellStyles count="5">
    <cellStyle name="Normal" xfId="0" builtinId="0"/>
    <cellStyle name="Normal 2" xfId="2" xr:uid="{C23C7858-8409-4100-9A82-1A044ADCB877}"/>
    <cellStyle name="Normal 3" xfId="4" xr:uid="{CAE27F10-69BE-499E-A56E-FADFDBC8CF37}"/>
    <cellStyle name="Normal 5 3" xfId="1" xr:uid="{2B02977D-4755-44FD-8C63-1A6E418143DF}"/>
    <cellStyle name="Percent 2" xfId="3" xr:uid="{E53821E2-BEED-4036-BEEB-579FC82F219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CavMac Brand">
      <a:dk1>
        <a:srgbClr val="000000"/>
      </a:dk1>
      <a:lt1>
        <a:srgbClr val="FFFFFF"/>
      </a:lt1>
      <a:dk2>
        <a:srgbClr val="005670"/>
      </a:dk2>
      <a:lt2>
        <a:srgbClr val="FF9425"/>
      </a:lt2>
      <a:accent1>
        <a:srgbClr val="002B49"/>
      </a:accent1>
      <a:accent2>
        <a:srgbClr val="003E51"/>
      </a:accent2>
      <a:accent3>
        <a:srgbClr val="7BA7BC"/>
      </a:accent3>
      <a:accent4>
        <a:srgbClr val="6F9BA4"/>
      </a:accent4>
      <a:accent5>
        <a:srgbClr val="ABC7C9"/>
      </a:accent5>
      <a:accent6>
        <a:srgbClr val="1D4F91"/>
      </a:accent6>
      <a:hlink>
        <a:srgbClr val="005670"/>
      </a:hlink>
      <a:folHlink>
        <a:srgbClr val="00567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BA958-20F1-49E4-A8EC-CD7449B18988}">
  <sheetPr>
    <tabColor theme="2"/>
  </sheetPr>
  <dimension ref="A1:XEG337"/>
  <sheetViews>
    <sheetView zoomScale="110" zoomScaleNormal="110" workbookViewId="0">
      <pane ySplit="1" topLeftCell="A298" activePane="bottomLeft" state="frozen"/>
      <selection pane="bottomLeft" activeCell="E304" sqref="E304"/>
    </sheetView>
  </sheetViews>
  <sheetFormatPr defaultColWidth="9.33203125" defaultRowHeight="11.25" x14ac:dyDescent="0.2"/>
  <cols>
    <col min="1" max="1" width="13" style="79" customWidth="1"/>
    <col min="2" max="2" width="35.83203125" style="65" customWidth="1"/>
    <col min="3" max="3" width="12.83203125" style="78" customWidth="1"/>
    <col min="4" max="5" width="14.83203125" style="65" customWidth="1"/>
    <col min="6" max="16384" width="9.33203125" style="65"/>
  </cols>
  <sheetData>
    <row r="1" spans="1:5" ht="60" customHeight="1" x14ac:dyDescent="0.2">
      <c r="A1" s="61" t="s">
        <v>317</v>
      </c>
      <c r="B1" s="61" t="s">
        <v>0</v>
      </c>
      <c r="C1" s="62" t="s">
        <v>685</v>
      </c>
      <c r="D1" s="63" t="s">
        <v>318</v>
      </c>
      <c r="E1" s="64" t="s">
        <v>673</v>
      </c>
    </row>
    <row r="2" spans="1:5" ht="11.25" customHeight="1" x14ac:dyDescent="0.2">
      <c r="A2" s="67">
        <v>711420</v>
      </c>
      <c r="B2" s="68" t="s">
        <v>1</v>
      </c>
      <c r="C2" s="69">
        <v>3</v>
      </c>
      <c r="D2" s="70">
        <f>C2/$C$327</f>
        <v>2.8262559174733255E-5</v>
      </c>
      <c r="E2" s="71">
        <f>ROUND($D2*$E$334,0)</f>
        <v>732</v>
      </c>
    </row>
    <row r="3" spans="1:5" ht="11.25" customHeight="1" x14ac:dyDescent="0.2">
      <c r="A3" s="67">
        <v>711430</v>
      </c>
      <c r="B3" s="68" t="s">
        <v>2</v>
      </c>
      <c r="C3" s="69">
        <v>3</v>
      </c>
      <c r="D3" s="70">
        <f t="shared" ref="D3:D66" si="0">C3/$C$327</f>
        <v>2.8262559174733255E-5</v>
      </c>
      <c r="E3" s="71">
        <f t="shared" ref="E3:E66" si="1">ROUND($D3*$E$334,0)</f>
        <v>732</v>
      </c>
    </row>
    <row r="4" spans="1:5" ht="11.25" customHeight="1" x14ac:dyDescent="0.2">
      <c r="A4" s="67">
        <v>711440</v>
      </c>
      <c r="B4" s="68" t="s">
        <v>3</v>
      </c>
      <c r="C4" s="69">
        <v>3</v>
      </c>
      <c r="D4" s="70">
        <f t="shared" si="0"/>
        <v>2.8262559174733255E-5</v>
      </c>
      <c r="E4" s="71">
        <f t="shared" si="1"/>
        <v>732</v>
      </c>
    </row>
    <row r="5" spans="1:5" ht="11.25" customHeight="1" x14ac:dyDescent="0.2">
      <c r="A5" s="67">
        <v>711450</v>
      </c>
      <c r="B5" s="68" t="s">
        <v>4</v>
      </c>
      <c r="C5" s="69">
        <v>3</v>
      </c>
      <c r="D5" s="70">
        <f t="shared" si="0"/>
        <v>2.8262559174733255E-5</v>
      </c>
      <c r="E5" s="71">
        <f t="shared" si="1"/>
        <v>732</v>
      </c>
    </row>
    <row r="6" spans="1:5" ht="11.25" customHeight="1" x14ac:dyDescent="0.2">
      <c r="A6" s="67">
        <v>711460</v>
      </c>
      <c r="B6" s="68" t="s">
        <v>5</v>
      </c>
      <c r="C6" s="69">
        <v>6</v>
      </c>
      <c r="D6" s="70">
        <f t="shared" si="0"/>
        <v>5.652511834946651E-5</v>
      </c>
      <c r="E6" s="71">
        <f t="shared" si="1"/>
        <v>1464</v>
      </c>
    </row>
    <row r="7" spans="1:5" ht="11.25" customHeight="1" x14ac:dyDescent="0.2">
      <c r="A7" s="67">
        <v>711470</v>
      </c>
      <c r="B7" s="68" t="s">
        <v>6</v>
      </c>
      <c r="C7" s="69">
        <v>3</v>
      </c>
      <c r="D7" s="70">
        <f t="shared" si="0"/>
        <v>2.8262559174733255E-5</v>
      </c>
      <c r="E7" s="71">
        <f t="shared" si="1"/>
        <v>732</v>
      </c>
    </row>
    <row r="8" spans="1:5" ht="11.25" customHeight="1" x14ac:dyDescent="0.2">
      <c r="A8" s="67">
        <v>711490</v>
      </c>
      <c r="B8" s="68" t="s">
        <v>7</v>
      </c>
      <c r="C8" s="69">
        <v>7</v>
      </c>
      <c r="D8" s="70">
        <f t="shared" si="0"/>
        <v>6.5945971407710936E-5</v>
      </c>
      <c r="E8" s="71">
        <f t="shared" si="1"/>
        <v>1708</v>
      </c>
    </row>
    <row r="9" spans="1:5" ht="11.25" customHeight="1" x14ac:dyDescent="0.2">
      <c r="A9" s="67">
        <v>711500</v>
      </c>
      <c r="B9" s="68" t="s">
        <v>8</v>
      </c>
      <c r="C9" s="69">
        <v>3</v>
      </c>
      <c r="D9" s="70">
        <f t="shared" si="0"/>
        <v>2.8262559174733255E-5</v>
      </c>
      <c r="E9" s="71">
        <f t="shared" si="1"/>
        <v>732</v>
      </c>
    </row>
    <row r="10" spans="1:5" ht="11.25" customHeight="1" x14ac:dyDescent="0.2">
      <c r="A10" s="67">
        <v>711510</v>
      </c>
      <c r="B10" s="68" t="s">
        <v>9</v>
      </c>
      <c r="C10" s="69">
        <v>16.5</v>
      </c>
      <c r="D10" s="70">
        <f t="shared" si="0"/>
        <v>1.554440754610329E-4</v>
      </c>
      <c r="E10" s="71">
        <f t="shared" si="1"/>
        <v>4026</v>
      </c>
    </row>
    <row r="11" spans="1:5" ht="11.25" customHeight="1" x14ac:dyDescent="0.2">
      <c r="A11" s="67">
        <v>711520</v>
      </c>
      <c r="B11" s="68" t="s">
        <v>10</v>
      </c>
      <c r="C11" s="69">
        <v>10</v>
      </c>
      <c r="D11" s="70">
        <f t="shared" si="0"/>
        <v>9.4208530582444195E-5</v>
      </c>
      <c r="E11" s="71">
        <f t="shared" si="1"/>
        <v>2440</v>
      </c>
    </row>
    <row r="12" spans="1:5" ht="11.25" customHeight="1" x14ac:dyDescent="0.2">
      <c r="A12" s="67">
        <v>711530</v>
      </c>
      <c r="B12" s="68" t="s">
        <v>11</v>
      </c>
      <c r="C12" s="69">
        <v>5</v>
      </c>
      <c r="D12" s="70">
        <f t="shared" si="0"/>
        <v>4.7104265291222097E-5</v>
      </c>
      <c r="E12" s="71">
        <f t="shared" si="1"/>
        <v>1220</v>
      </c>
    </row>
    <row r="13" spans="1:5" ht="11.25" customHeight="1" x14ac:dyDescent="0.2">
      <c r="A13" s="67">
        <v>711540</v>
      </c>
      <c r="B13" s="68" t="s">
        <v>12</v>
      </c>
      <c r="C13" s="69">
        <v>0.16666666666666666</v>
      </c>
      <c r="D13" s="70">
        <f t="shared" si="0"/>
        <v>1.5701421763740698E-6</v>
      </c>
      <c r="E13" s="71">
        <f t="shared" si="1"/>
        <v>41</v>
      </c>
    </row>
    <row r="14" spans="1:5" ht="11.25" customHeight="1" x14ac:dyDescent="0.2">
      <c r="A14" s="67">
        <v>711550</v>
      </c>
      <c r="B14" s="68" t="s">
        <v>13</v>
      </c>
      <c r="C14" s="69">
        <v>51</v>
      </c>
      <c r="D14" s="70">
        <f t="shared" si="0"/>
        <v>4.8046350597046538E-4</v>
      </c>
      <c r="E14" s="71">
        <f t="shared" si="1"/>
        <v>12444</v>
      </c>
    </row>
    <row r="15" spans="1:5" ht="11.25" customHeight="1" x14ac:dyDescent="0.2">
      <c r="A15" s="67">
        <v>711560</v>
      </c>
      <c r="B15" s="68" t="s">
        <v>14</v>
      </c>
      <c r="C15" s="69">
        <v>2.6666666666666665</v>
      </c>
      <c r="D15" s="70">
        <f t="shared" si="0"/>
        <v>2.5122274821985116E-5</v>
      </c>
      <c r="E15" s="71">
        <f t="shared" si="1"/>
        <v>651</v>
      </c>
    </row>
    <row r="16" spans="1:5" ht="11.25" customHeight="1" x14ac:dyDescent="0.2">
      <c r="A16" s="67">
        <v>711570</v>
      </c>
      <c r="B16" s="68" t="s">
        <v>15</v>
      </c>
      <c r="C16" s="69">
        <v>12.333333333333334</v>
      </c>
      <c r="D16" s="70">
        <f t="shared" si="0"/>
        <v>1.1619052105168117E-4</v>
      </c>
      <c r="E16" s="71">
        <f t="shared" si="1"/>
        <v>3009</v>
      </c>
    </row>
    <row r="17" spans="1:5" ht="11.25" customHeight="1" x14ac:dyDescent="0.2">
      <c r="A17" s="67">
        <v>711580</v>
      </c>
      <c r="B17" s="68" t="s">
        <v>16</v>
      </c>
      <c r="C17" s="69">
        <v>9</v>
      </c>
      <c r="D17" s="70">
        <f t="shared" si="0"/>
        <v>8.4787677524199775E-5</v>
      </c>
      <c r="E17" s="71">
        <f t="shared" si="1"/>
        <v>2196</v>
      </c>
    </row>
    <row r="18" spans="1:5" ht="11.25" customHeight="1" x14ac:dyDescent="0.2">
      <c r="A18" s="67">
        <v>711590</v>
      </c>
      <c r="B18" s="68" t="s">
        <v>17</v>
      </c>
      <c r="C18" s="69">
        <v>5</v>
      </c>
      <c r="D18" s="70">
        <f t="shared" si="0"/>
        <v>4.7104265291222097E-5</v>
      </c>
      <c r="E18" s="71">
        <f t="shared" si="1"/>
        <v>1220</v>
      </c>
    </row>
    <row r="19" spans="1:5" ht="11.25" customHeight="1" x14ac:dyDescent="0.2">
      <c r="A19" s="67">
        <v>711600</v>
      </c>
      <c r="B19" s="68" t="s">
        <v>18</v>
      </c>
      <c r="C19" s="69">
        <v>75.833333333333329</v>
      </c>
      <c r="D19" s="70">
        <f t="shared" si="0"/>
        <v>7.1441469025020174E-4</v>
      </c>
      <c r="E19" s="71">
        <f t="shared" si="1"/>
        <v>18504</v>
      </c>
    </row>
    <row r="20" spans="1:5" ht="11.25" customHeight="1" x14ac:dyDescent="0.2">
      <c r="A20" s="67">
        <v>711610</v>
      </c>
      <c r="B20" s="68" t="s">
        <v>19</v>
      </c>
      <c r="C20" s="69">
        <v>7</v>
      </c>
      <c r="D20" s="70">
        <f t="shared" si="0"/>
        <v>6.5945971407710936E-5</v>
      </c>
      <c r="E20" s="71">
        <f t="shared" si="1"/>
        <v>1708</v>
      </c>
    </row>
    <row r="21" spans="1:5" ht="11.25" customHeight="1" x14ac:dyDescent="0.2">
      <c r="A21" s="67">
        <v>711620</v>
      </c>
      <c r="B21" s="68" t="s">
        <v>20</v>
      </c>
      <c r="C21" s="69">
        <v>22.333333333333332</v>
      </c>
      <c r="D21" s="70">
        <f t="shared" si="0"/>
        <v>2.1039905163412534E-4</v>
      </c>
      <c r="E21" s="71">
        <f t="shared" si="1"/>
        <v>5449</v>
      </c>
    </row>
    <row r="22" spans="1:5" ht="11.25" customHeight="1" x14ac:dyDescent="0.2">
      <c r="A22" s="67">
        <v>711630</v>
      </c>
      <c r="B22" s="68" t="s">
        <v>21</v>
      </c>
      <c r="C22" s="69">
        <v>2</v>
      </c>
      <c r="D22" s="70">
        <f t="shared" si="0"/>
        <v>1.8841706116488839E-5</v>
      </c>
      <c r="E22" s="71">
        <f t="shared" si="1"/>
        <v>488</v>
      </c>
    </row>
    <row r="23" spans="1:5" ht="11.25" customHeight="1" x14ac:dyDescent="0.2">
      <c r="A23" s="67">
        <v>711640</v>
      </c>
      <c r="B23" s="68" t="s">
        <v>22</v>
      </c>
      <c r="C23" s="69">
        <v>52.5</v>
      </c>
      <c r="D23" s="70">
        <f t="shared" si="0"/>
        <v>4.94594785557832E-4</v>
      </c>
      <c r="E23" s="71">
        <f t="shared" si="1"/>
        <v>12810</v>
      </c>
    </row>
    <row r="24" spans="1:5" ht="11.25" customHeight="1" x14ac:dyDescent="0.2">
      <c r="A24" s="67">
        <v>711650</v>
      </c>
      <c r="B24" s="68" t="s">
        <v>23</v>
      </c>
      <c r="C24" s="69">
        <v>14.666666666666666</v>
      </c>
      <c r="D24" s="70">
        <f t="shared" si="0"/>
        <v>1.3817251152091814E-4</v>
      </c>
      <c r="E24" s="71">
        <f t="shared" si="1"/>
        <v>3579</v>
      </c>
    </row>
    <row r="25" spans="1:5" ht="11.25" customHeight="1" x14ac:dyDescent="0.2">
      <c r="A25" s="67">
        <v>711660</v>
      </c>
      <c r="B25" s="68" t="s">
        <v>24</v>
      </c>
      <c r="C25" s="69">
        <v>5</v>
      </c>
      <c r="D25" s="70">
        <f t="shared" si="0"/>
        <v>4.7104265291222097E-5</v>
      </c>
      <c r="E25" s="71">
        <f t="shared" si="1"/>
        <v>1220</v>
      </c>
    </row>
    <row r="26" spans="1:5" ht="11.25" customHeight="1" x14ac:dyDescent="0.2">
      <c r="A26" s="67">
        <v>711670</v>
      </c>
      <c r="B26" s="68" t="s">
        <v>25</v>
      </c>
      <c r="C26" s="69">
        <v>3</v>
      </c>
      <c r="D26" s="70">
        <f t="shared" si="0"/>
        <v>2.8262559174733255E-5</v>
      </c>
      <c r="E26" s="71">
        <f t="shared" si="1"/>
        <v>732</v>
      </c>
    </row>
    <row r="27" spans="1:5" ht="11.25" customHeight="1" x14ac:dyDescent="0.2">
      <c r="A27" s="67">
        <v>711680</v>
      </c>
      <c r="B27" s="68" t="s">
        <v>26</v>
      </c>
      <c r="C27" s="69">
        <v>57</v>
      </c>
      <c r="D27" s="70">
        <f t="shared" si="0"/>
        <v>5.3698862431993187E-4</v>
      </c>
      <c r="E27" s="71">
        <f t="shared" si="1"/>
        <v>13908</v>
      </c>
    </row>
    <row r="28" spans="1:5" ht="11.25" customHeight="1" x14ac:dyDescent="0.2">
      <c r="A28" s="67">
        <v>711690</v>
      </c>
      <c r="B28" s="68" t="s">
        <v>27</v>
      </c>
      <c r="C28" s="69">
        <v>42.666666666666664</v>
      </c>
      <c r="D28" s="70">
        <f t="shared" si="0"/>
        <v>4.0195639715176186E-4</v>
      </c>
      <c r="E28" s="71">
        <f t="shared" si="1"/>
        <v>10411</v>
      </c>
    </row>
    <row r="29" spans="1:5" ht="11.25" customHeight="1" x14ac:dyDescent="0.2">
      <c r="A29" s="67">
        <v>711700</v>
      </c>
      <c r="B29" s="68" t="s">
        <v>28</v>
      </c>
      <c r="C29" s="69">
        <v>4</v>
      </c>
      <c r="D29" s="70">
        <f t="shared" si="0"/>
        <v>3.7683412232977678E-5</v>
      </c>
      <c r="E29" s="71">
        <f t="shared" si="1"/>
        <v>976</v>
      </c>
    </row>
    <row r="30" spans="1:5" ht="11.25" customHeight="1" x14ac:dyDescent="0.2">
      <c r="A30" s="67">
        <v>711710</v>
      </c>
      <c r="B30" s="68" t="s">
        <v>29</v>
      </c>
      <c r="C30" s="69">
        <v>8</v>
      </c>
      <c r="D30" s="70">
        <f t="shared" si="0"/>
        <v>7.5366824465955356E-5</v>
      </c>
      <c r="E30" s="71">
        <f t="shared" si="1"/>
        <v>1952</v>
      </c>
    </row>
    <row r="31" spans="1:5" ht="11.25" customHeight="1" x14ac:dyDescent="0.2">
      <c r="A31" s="67">
        <v>711720</v>
      </c>
      <c r="B31" s="68" t="s">
        <v>30</v>
      </c>
      <c r="C31" s="69">
        <v>13</v>
      </c>
      <c r="D31" s="70">
        <f t="shared" si="0"/>
        <v>1.2247108975717744E-4</v>
      </c>
      <c r="E31" s="71">
        <f t="shared" si="1"/>
        <v>3172</v>
      </c>
    </row>
    <row r="32" spans="1:5" ht="11.25" customHeight="1" x14ac:dyDescent="0.2">
      <c r="A32" s="67">
        <v>711730</v>
      </c>
      <c r="B32" s="68" t="s">
        <v>31</v>
      </c>
      <c r="C32" s="69">
        <v>20.5</v>
      </c>
      <c r="D32" s="70">
        <f t="shared" si="0"/>
        <v>1.9312748769401058E-4</v>
      </c>
      <c r="E32" s="71">
        <f t="shared" si="1"/>
        <v>5002</v>
      </c>
    </row>
    <row r="33" spans="1:5" ht="11.25" customHeight="1" x14ac:dyDescent="0.2">
      <c r="A33" s="67">
        <v>711740</v>
      </c>
      <c r="B33" s="68" t="s">
        <v>32</v>
      </c>
      <c r="C33" s="69">
        <v>15.333333333333334</v>
      </c>
      <c r="D33" s="70">
        <f t="shared" si="0"/>
        <v>1.4445308022641444E-4</v>
      </c>
      <c r="E33" s="71">
        <f t="shared" si="1"/>
        <v>3741</v>
      </c>
    </row>
    <row r="34" spans="1:5" ht="11.25" customHeight="1" x14ac:dyDescent="0.2">
      <c r="A34" s="67">
        <v>711750</v>
      </c>
      <c r="B34" s="68" t="s">
        <v>33</v>
      </c>
      <c r="C34" s="69">
        <v>5</v>
      </c>
      <c r="D34" s="70">
        <f t="shared" si="0"/>
        <v>4.7104265291222097E-5</v>
      </c>
      <c r="E34" s="71">
        <f t="shared" si="1"/>
        <v>1220</v>
      </c>
    </row>
    <row r="35" spans="1:5" ht="11.25" customHeight="1" x14ac:dyDescent="0.2">
      <c r="A35" s="67">
        <v>711760</v>
      </c>
      <c r="B35" s="68" t="s">
        <v>34</v>
      </c>
      <c r="C35" s="69">
        <v>11.333333333333334</v>
      </c>
      <c r="D35" s="70">
        <f t="shared" si="0"/>
        <v>1.0676966799343675E-4</v>
      </c>
      <c r="E35" s="71">
        <f t="shared" si="1"/>
        <v>2765</v>
      </c>
    </row>
    <row r="36" spans="1:5" ht="11.25" customHeight="1" x14ac:dyDescent="0.2">
      <c r="A36" s="67">
        <v>711770</v>
      </c>
      <c r="B36" s="68" t="s">
        <v>35</v>
      </c>
      <c r="C36" s="69">
        <v>27.166666666666668</v>
      </c>
      <c r="D36" s="70">
        <f t="shared" si="0"/>
        <v>2.5593317474897339E-4</v>
      </c>
      <c r="E36" s="71">
        <f t="shared" si="1"/>
        <v>6629</v>
      </c>
    </row>
    <row r="37" spans="1:5" ht="11.25" customHeight="1" x14ac:dyDescent="0.2">
      <c r="A37" s="67">
        <v>711780</v>
      </c>
      <c r="B37" s="68" t="s">
        <v>36</v>
      </c>
      <c r="C37" s="69">
        <v>3</v>
      </c>
      <c r="D37" s="70">
        <f t="shared" si="0"/>
        <v>2.8262559174733255E-5</v>
      </c>
      <c r="E37" s="71">
        <f t="shared" si="1"/>
        <v>732</v>
      </c>
    </row>
    <row r="38" spans="1:5" ht="11.25" customHeight="1" x14ac:dyDescent="0.2">
      <c r="A38" s="67">
        <v>711790</v>
      </c>
      <c r="B38" s="68" t="s">
        <v>37</v>
      </c>
      <c r="C38" s="69">
        <v>6</v>
      </c>
      <c r="D38" s="70">
        <f t="shared" si="0"/>
        <v>5.652511834946651E-5</v>
      </c>
      <c r="E38" s="71">
        <f t="shared" si="1"/>
        <v>1464</v>
      </c>
    </row>
    <row r="39" spans="1:5" ht="11.25" customHeight="1" x14ac:dyDescent="0.2">
      <c r="A39" s="67">
        <v>711800</v>
      </c>
      <c r="B39" s="68" t="s">
        <v>38</v>
      </c>
      <c r="C39" s="69">
        <v>14</v>
      </c>
      <c r="D39" s="70">
        <f t="shared" si="0"/>
        <v>1.3189194281542187E-4</v>
      </c>
      <c r="E39" s="71">
        <f t="shared" si="1"/>
        <v>3416</v>
      </c>
    </row>
    <row r="40" spans="1:5" ht="11.25" customHeight="1" x14ac:dyDescent="0.2">
      <c r="A40" s="67">
        <v>711810</v>
      </c>
      <c r="B40" s="68" t="s">
        <v>39</v>
      </c>
      <c r="C40" s="69">
        <v>28</v>
      </c>
      <c r="D40" s="70">
        <f t="shared" si="0"/>
        <v>2.6378388563084374E-4</v>
      </c>
      <c r="E40" s="71">
        <f t="shared" si="1"/>
        <v>6832</v>
      </c>
    </row>
    <row r="41" spans="1:5" ht="11.25" customHeight="1" x14ac:dyDescent="0.2">
      <c r="A41" s="67">
        <v>711820</v>
      </c>
      <c r="B41" s="68" t="s">
        <v>40</v>
      </c>
      <c r="C41" s="69">
        <v>4</v>
      </c>
      <c r="D41" s="70">
        <f t="shared" si="0"/>
        <v>3.7683412232977678E-5</v>
      </c>
      <c r="E41" s="71">
        <f t="shared" si="1"/>
        <v>976</v>
      </c>
    </row>
    <row r="42" spans="1:5" ht="11.25" customHeight="1" x14ac:dyDescent="0.2">
      <c r="A42" s="67">
        <v>711830</v>
      </c>
      <c r="B42" s="68" t="s">
        <v>41</v>
      </c>
      <c r="C42" s="69">
        <v>14.333333333333334</v>
      </c>
      <c r="D42" s="70">
        <f t="shared" si="0"/>
        <v>1.3503222716817001E-4</v>
      </c>
      <c r="E42" s="71">
        <f t="shared" si="1"/>
        <v>3497</v>
      </c>
    </row>
    <row r="43" spans="1:5" ht="11.25" customHeight="1" x14ac:dyDescent="0.2">
      <c r="A43" s="67">
        <v>711840</v>
      </c>
      <c r="B43" s="68" t="s">
        <v>42</v>
      </c>
      <c r="C43" s="69">
        <v>2</v>
      </c>
      <c r="D43" s="70">
        <f t="shared" si="0"/>
        <v>1.8841706116488839E-5</v>
      </c>
      <c r="E43" s="71">
        <f t="shared" si="1"/>
        <v>488</v>
      </c>
    </row>
    <row r="44" spans="1:5" ht="11.25" customHeight="1" x14ac:dyDescent="0.2">
      <c r="A44" s="67">
        <v>711850</v>
      </c>
      <c r="B44" s="68" t="s">
        <v>43</v>
      </c>
      <c r="C44" s="69">
        <v>9</v>
      </c>
      <c r="D44" s="70">
        <f t="shared" si="0"/>
        <v>8.4787677524199775E-5</v>
      </c>
      <c r="E44" s="71">
        <f t="shared" si="1"/>
        <v>2196</v>
      </c>
    </row>
    <row r="45" spans="1:5" ht="11.25" customHeight="1" x14ac:dyDescent="0.2">
      <c r="A45" s="67">
        <v>711860</v>
      </c>
      <c r="B45" s="68" t="s">
        <v>44</v>
      </c>
      <c r="C45" s="69">
        <v>11.666666666666666</v>
      </c>
      <c r="D45" s="70">
        <f t="shared" si="0"/>
        <v>1.0990995234618488E-4</v>
      </c>
      <c r="E45" s="71">
        <f t="shared" si="1"/>
        <v>2847</v>
      </c>
    </row>
    <row r="46" spans="1:5" ht="11.25" customHeight="1" x14ac:dyDescent="0.2">
      <c r="A46" s="67">
        <v>711870</v>
      </c>
      <c r="B46" s="68" t="s">
        <v>45</v>
      </c>
      <c r="C46" s="69">
        <v>14.666666666666666</v>
      </c>
      <c r="D46" s="70">
        <f t="shared" si="0"/>
        <v>1.3817251152091814E-4</v>
      </c>
      <c r="E46" s="71">
        <f t="shared" si="1"/>
        <v>3579</v>
      </c>
    </row>
    <row r="47" spans="1:5" ht="11.25" customHeight="1" x14ac:dyDescent="0.2">
      <c r="A47" s="67">
        <v>711880</v>
      </c>
      <c r="B47" s="68" t="s">
        <v>46</v>
      </c>
      <c r="C47" s="69">
        <v>7</v>
      </c>
      <c r="D47" s="70">
        <f t="shared" si="0"/>
        <v>6.5945971407710936E-5</v>
      </c>
      <c r="E47" s="71">
        <f t="shared" si="1"/>
        <v>1708</v>
      </c>
    </row>
    <row r="48" spans="1:5" ht="11.25" customHeight="1" x14ac:dyDescent="0.2">
      <c r="A48" s="67">
        <v>711890</v>
      </c>
      <c r="B48" s="68" t="s">
        <v>47</v>
      </c>
      <c r="C48" s="69">
        <v>3</v>
      </c>
      <c r="D48" s="70">
        <f t="shared" si="0"/>
        <v>2.8262559174733255E-5</v>
      </c>
      <c r="E48" s="71">
        <f t="shared" si="1"/>
        <v>732</v>
      </c>
    </row>
    <row r="49" spans="1:5" ht="11.25" customHeight="1" x14ac:dyDescent="0.2">
      <c r="A49" s="67">
        <v>711900</v>
      </c>
      <c r="B49" s="72" t="s">
        <v>48</v>
      </c>
      <c r="C49" s="69">
        <v>7.333333333333333</v>
      </c>
      <c r="D49" s="70">
        <f t="shared" si="0"/>
        <v>6.9086255760459072E-5</v>
      </c>
      <c r="E49" s="71">
        <f t="shared" si="1"/>
        <v>1789</v>
      </c>
    </row>
    <row r="50" spans="1:5" ht="11.25" customHeight="1" x14ac:dyDescent="0.2">
      <c r="A50" s="67">
        <v>711910</v>
      </c>
      <c r="B50" s="68" t="s">
        <v>49</v>
      </c>
      <c r="C50" s="69">
        <v>12</v>
      </c>
      <c r="D50" s="70">
        <f t="shared" si="0"/>
        <v>1.1305023669893302E-4</v>
      </c>
      <c r="E50" s="71">
        <f t="shared" si="1"/>
        <v>2928</v>
      </c>
    </row>
    <row r="51" spans="1:5" ht="11.25" customHeight="1" x14ac:dyDescent="0.2">
      <c r="A51" s="67">
        <v>711920</v>
      </c>
      <c r="B51" s="68" t="s">
        <v>50</v>
      </c>
      <c r="C51" s="69">
        <v>2.8333333333333335</v>
      </c>
      <c r="D51" s="70">
        <f t="shared" si="0"/>
        <v>2.6692416998359187E-5</v>
      </c>
      <c r="E51" s="71">
        <f t="shared" si="1"/>
        <v>691</v>
      </c>
    </row>
    <row r="52" spans="1:5" ht="11.25" customHeight="1" x14ac:dyDescent="0.2">
      <c r="A52" s="67">
        <v>711930</v>
      </c>
      <c r="B52" s="68" t="s">
        <v>51</v>
      </c>
      <c r="C52" s="69">
        <v>7.833333333333333</v>
      </c>
      <c r="D52" s="70">
        <f t="shared" si="0"/>
        <v>7.3796682289581274E-5</v>
      </c>
      <c r="E52" s="71">
        <f t="shared" si="1"/>
        <v>1911</v>
      </c>
    </row>
    <row r="53" spans="1:5" ht="11.25" customHeight="1" x14ac:dyDescent="0.2">
      <c r="A53" s="67">
        <v>711940</v>
      </c>
      <c r="B53" s="68" t="s">
        <v>52</v>
      </c>
      <c r="C53" s="69">
        <v>10</v>
      </c>
      <c r="D53" s="70">
        <f t="shared" si="0"/>
        <v>9.4208530582444195E-5</v>
      </c>
      <c r="E53" s="71">
        <f t="shared" si="1"/>
        <v>2440</v>
      </c>
    </row>
    <row r="54" spans="1:5" ht="11.25" customHeight="1" x14ac:dyDescent="0.2">
      <c r="A54" s="67">
        <v>711950</v>
      </c>
      <c r="B54" s="68" t="s">
        <v>53</v>
      </c>
      <c r="C54" s="69">
        <v>11.166666666666666</v>
      </c>
      <c r="D54" s="70">
        <f t="shared" si="0"/>
        <v>1.0519952581706267E-4</v>
      </c>
      <c r="E54" s="71">
        <f t="shared" si="1"/>
        <v>2725</v>
      </c>
    </row>
    <row r="55" spans="1:5" ht="11.25" customHeight="1" x14ac:dyDescent="0.2">
      <c r="A55" s="67">
        <v>711960</v>
      </c>
      <c r="B55" s="68" t="s">
        <v>54</v>
      </c>
      <c r="C55" s="69">
        <v>1</v>
      </c>
      <c r="D55" s="70">
        <f t="shared" si="0"/>
        <v>9.4208530582444195E-6</v>
      </c>
      <c r="E55" s="71">
        <f t="shared" si="1"/>
        <v>244</v>
      </c>
    </row>
    <row r="56" spans="1:5" ht="11.25" customHeight="1" x14ac:dyDescent="0.2">
      <c r="A56" s="67">
        <v>711970</v>
      </c>
      <c r="B56" s="68" t="s">
        <v>55</v>
      </c>
      <c r="C56" s="69">
        <v>185.66666666666666</v>
      </c>
      <c r="D56" s="70">
        <f t="shared" si="0"/>
        <v>1.7491383844807137E-3</v>
      </c>
      <c r="E56" s="71">
        <f t="shared" si="1"/>
        <v>45304</v>
      </c>
    </row>
    <row r="57" spans="1:5" ht="11.25" customHeight="1" x14ac:dyDescent="0.2">
      <c r="A57" s="67">
        <v>711980</v>
      </c>
      <c r="B57" s="68" t="s">
        <v>56</v>
      </c>
      <c r="C57" s="69">
        <v>298.5</v>
      </c>
      <c r="D57" s="70">
        <f t="shared" si="0"/>
        <v>2.8121246378859589E-3</v>
      </c>
      <c r="E57" s="71">
        <f t="shared" si="1"/>
        <v>72835</v>
      </c>
    </row>
    <row r="58" spans="1:5" ht="11.25" customHeight="1" x14ac:dyDescent="0.2">
      <c r="A58" s="67">
        <v>711990</v>
      </c>
      <c r="B58" s="68" t="s">
        <v>57</v>
      </c>
      <c r="C58" s="69">
        <v>216.33333333333334</v>
      </c>
      <c r="D58" s="70">
        <f t="shared" si="0"/>
        <v>2.0380445449335429E-3</v>
      </c>
      <c r="E58" s="71">
        <f t="shared" si="1"/>
        <v>52786</v>
      </c>
    </row>
    <row r="59" spans="1:5" ht="11.25" customHeight="1" x14ac:dyDescent="0.2">
      <c r="A59" s="67">
        <v>712000</v>
      </c>
      <c r="B59" s="68" t="s">
        <v>58</v>
      </c>
      <c r="C59" s="69">
        <v>278.66666666666669</v>
      </c>
      <c r="D59" s="70">
        <f t="shared" si="0"/>
        <v>2.6252777188974447E-3</v>
      </c>
      <c r="E59" s="71">
        <f t="shared" si="1"/>
        <v>67996</v>
      </c>
    </row>
    <row r="60" spans="1:5" ht="11.25" customHeight="1" x14ac:dyDescent="0.2">
      <c r="A60" s="67">
        <v>712010</v>
      </c>
      <c r="B60" s="68" t="s">
        <v>59</v>
      </c>
      <c r="C60" s="69">
        <v>930.5</v>
      </c>
      <c r="D60" s="70">
        <f t="shared" si="0"/>
        <v>8.7661037706964311E-3</v>
      </c>
      <c r="E60" s="71">
        <f t="shared" si="1"/>
        <v>227046</v>
      </c>
    </row>
    <row r="61" spans="1:5" ht="11.25" customHeight="1" x14ac:dyDescent="0.2">
      <c r="A61" s="67">
        <v>712020</v>
      </c>
      <c r="B61" s="68" t="s">
        <v>60</v>
      </c>
      <c r="C61" s="69">
        <v>327.16666666666669</v>
      </c>
      <c r="D61" s="70">
        <f t="shared" si="0"/>
        <v>3.0821890922222992E-3</v>
      </c>
      <c r="E61" s="71">
        <f t="shared" si="1"/>
        <v>79830</v>
      </c>
    </row>
    <row r="62" spans="1:5" ht="11.25" customHeight="1" x14ac:dyDescent="0.2">
      <c r="A62" s="67">
        <v>712030</v>
      </c>
      <c r="B62" s="68" t="s">
        <v>61</v>
      </c>
      <c r="C62" s="69">
        <v>386</v>
      </c>
      <c r="D62" s="70">
        <f t="shared" si="0"/>
        <v>3.6364492804823456E-3</v>
      </c>
      <c r="E62" s="71">
        <f t="shared" si="1"/>
        <v>94186</v>
      </c>
    </row>
    <row r="63" spans="1:5" ht="11.25" customHeight="1" x14ac:dyDescent="0.2">
      <c r="A63" s="67">
        <v>712040</v>
      </c>
      <c r="B63" s="68" t="s">
        <v>62</v>
      </c>
      <c r="C63" s="69">
        <v>335.16666666666669</v>
      </c>
      <c r="D63" s="70">
        <f t="shared" si="0"/>
        <v>3.1575559166882546E-3</v>
      </c>
      <c r="E63" s="71">
        <f t="shared" si="1"/>
        <v>81782</v>
      </c>
    </row>
    <row r="64" spans="1:5" ht="11.25" customHeight="1" x14ac:dyDescent="0.2">
      <c r="A64" s="67">
        <v>712050</v>
      </c>
      <c r="B64" s="68" t="s">
        <v>63</v>
      </c>
      <c r="C64" s="69">
        <v>252.16666666666666</v>
      </c>
      <c r="D64" s="70">
        <f t="shared" si="0"/>
        <v>2.3756251128539676E-3</v>
      </c>
      <c r="E64" s="71">
        <f t="shared" si="1"/>
        <v>61530</v>
      </c>
    </row>
    <row r="65" spans="1:5" ht="11.25" customHeight="1" x14ac:dyDescent="0.2">
      <c r="A65" s="67">
        <v>712060</v>
      </c>
      <c r="B65" s="68" t="s">
        <v>64</v>
      </c>
      <c r="C65" s="69">
        <v>200.83333333333334</v>
      </c>
      <c r="D65" s="70">
        <f t="shared" si="0"/>
        <v>1.8920213225307543E-3</v>
      </c>
      <c r="E65" s="71">
        <f t="shared" si="1"/>
        <v>49004</v>
      </c>
    </row>
    <row r="66" spans="1:5" ht="11.25" customHeight="1" x14ac:dyDescent="0.2">
      <c r="A66" s="67">
        <v>712070</v>
      </c>
      <c r="B66" s="68" t="s">
        <v>65</v>
      </c>
      <c r="C66" s="69">
        <v>590.83333333333337</v>
      </c>
      <c r="D66" s="70">
        <f t="shared" si="0"/>
        <v>5.5661540152460781E-3</v>
      </c>
      <c r="E66" s="71">
        <f t="shared" si="1"/>
        <v>144166</v>
      </c>
    </row>
    <row r="67" spans="1:5" ht="11.25" customHeight="1" x14ac:dyDescent="0.2">
      <c r="A67" s="67">
        <v>712080</v>
      </c>
      <c r="B67" s="68" t="s">
        <v>66</v>
      </c>
      <c r="C67" s="69">
        <v>314.33333333333331</v>
      </c>
      <c r="D67" s="70">
        <f t="shared" ref="D67:D130" si="2">C67/$C$327</f>
        <v>2.9612881446414957E-3</v>
      </c>
      <c r="E67" s="71">
        <f t="shared" ref="E67:E130" si="3">ROUND($D67*$E$334,0)</f>
        <v>76699</v>
      </c>
    </row>
    <row r="68" spans="1:5" ht="11.25" customHeight="1" x14ac:dyDescent="0.2">
      <c r="A68" s="67">
        <v>712090</v>
      </c>
      <c r="B68" s="68" t="s">
        <v>67</v>
      </c>
      <c r="C68" s="69">
        <v>537</v>
      </c>
      <c r="D68" s="70">
        <f t="shared" si="2"/>
        <v>5.058998092277253E-3</v>
      </c>
      <c r="E68" s="71">
        <f t="shared" si="3"/>
        <v>131030</v>
      </c>
    </row>
    <row r="69" spans="1:5" ht="11.25" customHeight="1" x14ac:dyDescent="0.2">
      <c r="A69" s="67">
        <v>712100</v>
      </c>
      <c r="B69" s="68" t="s">
        <v>68</v>
      </c>
      <c r="C69" s="69">
        <v>435.16666666666669</v>
      </c>
      <c r="D69" s="70">
        <f t="shared" si="2"/>
        <v>4.0996412225126969E-3</v>
      </c>
      <c r="E69" s="71">
        <f t="shared" si="3"/>
        <v>106183</v>
      </c>
    </row>
    <row r="70" spans="1:5" ht="11.25" customHeight="1" x14ac:dyDescent="0.2">
      <c r="A70" s="67">
        <v>712110</v>
      </c>
      <c r="B70" s="68" t="s">
        <v>69</v>
      </c>
      <c r="C70" s="69">
        <v>188.5</v>
      </c>
      <c r="D70" s="70">
        <f t="shared" si="2"/>
        <v>1.7758308014790729E-3</v>
      </c>
      <c r="E70" s="71">
        <f t="shared" si="3"/>
        <v>45995</v>
      </c>
    </row>
    <row r="71" spans="1:5" ht="11.25" customHeight="1" x14ac:dyDescent="0.2">
      <c r="A71" s="67">
        <v>712120</v>
      </c>
      <c r="B71" s="68" t="s">
        <v>70</v>
      </c>
      <c r="C71" s="69">
        <v>142.66666666666666</v>
      </c>
      <c r="D71" s="70">
        <f t="shared" si="2"/>
        <v>1.3440417029762038E-3</v>
      </c>
      <c r="E71" s="71">
        <f t="shared" si="3"/>
        <v>34811</v>
      </c>
    </row>
    <row r="72" spans="1:5" ht="11.25" customHeight="1" x14ac:dyDescent="0.2">
      <c r="A72" s="67">
        <v>712130</v>
      </c>
      <c r="B72" s="68" t="s">
        <v>71</v>
      </c>
      <c r="C72" s="69">
        <v>412.66666666666669</v>
      </c>
      <c r="D72" s="70">
        <f t="shared" si="2"/>
        <v>3.8876720287021969E-3</v>
      </c>
      <c r="E72" s="71">
        <f t="shared" si="3"/>
        <v>100693</v>
      </c>
    </row>
    <row r="73" spans="1:5" ht="11.25" customHeight="1" x14ac:dyDescent="0.2">
      <c r="A73" s="67">
        <v>712140</v>
      </c>
      <c r="B73" s="68" t="s">
        <v>72</v>
      </c>
      <c r="C73" s="69">
        <v>159.66666666666666</v>
      </c>
      <c r="D73" s="70">
        <f t="shared" si="2"/>
        <v>1.5041962049663587E-3</v>
      </c>
      <c r="E73" s="71">
        <f t="shared" si="3"/>
        <v>38959</v>
      </c>
    </row>
    <row r="74" spans="1:5" ht="11.25" customHeight="1" x14ac:dyDescent="0.2">
      <c r="A74" s="67">
        <v>712150</v>
      </c>
      <c r="B74" s="68" t="s">
        <v>73</v>
      </c>
      <c r="C74" s="69">
        <v>192.5</v>
      </c>
      <c r="D74" s="70">
        <f t="shared" si="2"/>
        <v>1.8135142137120507E-3</v>
      </c>
      <c r="E74" s="71">
        <f t="shared" si="3"/>
        <v>46971</v>
      </c>
    </row>
    <row r="75" spans="1:5" ht="11.25" customHeight="1" x14ac:dyDescent="0.2">
      <c r="A75" s="67">
        <v>712160</v>
      </c>
      <c r="B75" s="68" t="s">
        <v>74</v>
      </c>
      <c r="C75" s="69">
        <v>163</v>
      </c>
      <c r="D75" s="70">
        <f t="shared" si="2"/>
        <v>1.5355990484938404E-3</v>
      </c>
      <c r="E75" s="71">
        <f t="shared" si="3"/>
        <v>39773</v>
      </c>
    </row>
    <row r="76" spans="1:5" ht="11.25" customHeight="1" x14ac:dyDescent="0.2">
      <c r="A76" s="67">
        <v>712170</v>
      </c>
      <c r="B76" s="68" t="s">
        <v>75</v>
      </c>
      <c r="C76" s="69">
        <v>105.16666666666667</v>
      </c>
      <c r="D76" s="70">
        <f t="shared" si="2"/>
        <v>9.9075971329203819E-4</v>
      </c>
      <c r="E76" s="71">
        <f t="shared" si="3"/>
        <v>25661</v>
      </c>
    </row>
    <row r="77" spans="1:5" ht="11.25" customHeight="1" x14ac:dyDescent="0.2">
      <c r="A77" s="67">
        <v>712180</v>
      </c>
      <c r="B77" s="68" t="s">
        <v>76</v>
      </c>
      <c r="C77" s="69">
        <v>234</v>
      </c>
      <c r="D77" s="70">
        <f t="shared" si="2"/>
        <v>2.204479615629194E-3</v>
      </c>
      <c r="E77" s="71">
        <f t="shared" si="3"/>
        <v>57097</v>
      </c>
    </row>
    <row r="78" spans="1:5" ht="11.25" customHeight="1" x14ac:dyDescent="0.2">
      <c r="A78" s="67">
        <v>712200</v>
      </c>
      <c r="B78" s="68" t="s">
        <v>77</v>
      </c>
      <c r="C78" s="69">
        <v>137.83333333333334</v>
      </c>
      <c r="D78" s="70">
        <f t="shared" si="2"/>
        <v>1.2985075798613557E-3</v>
      </c>
      <c r="E78" s="71">
        <f t="shared" si="3"/>
        <v>33632</v>
      </c>
    </row>
    <row r="79" spans="1:5" ht="11.25" customHeight="1" x14ac:dyDescent="0.2">
      <c r="A79" s="67">
        <v>712210</v>
      </c>
      <c r="B79" s="68" t="s">
        <v>78</v>
      </c>
      <c r="C79" s="69">
        <v>695</v>
      </c>
      <c r="D79" s="70">
        <f t="shared" si="2"/>
        <v>6.5474928754798711E-3</v>
      </c>
      <c r="E79" s="71">
        <f t="shared" si="3"/>
        <v>169583</v>
      </c>
    </row>
    <row r="80" spans="1:5" ht="11.25" customHeight="1" x14ac:dyDescent="0.2">
      <c r="A80" s="67">
        <v>712220</v>
      </c>
      <c r="B80" s="68" t="s">
        <v>79</v>
      </c>
      <c r="C80" s="69">
        <v>154.83333333333334</v>
      </c>
      <c r="D80" s="70">
        <f t="shared" si="2"/>
        <v>1.4586620818515109E-3</v>
      </c>
      <c r="E80" s="71">
        <f t="shared" si="3"/>
        <v>37780</v>
      </c>
    </row>
    <row r="81" spans="1:5" ht="11.25" customHeight="1" x14ac:dyDescent="0.2">
      <c r="A81" s="67">
        <v>712230</v>
      </c>
      <c r="B81" s="68" t="s">
        <v>80</v>
      </c>
      <c r="C81" s="69">
        <v>371.16666666666669</v>
      </c>
      <c r="D81" s="70">
        <f t="shared" si="2"/>
        <v>3.4967066267850536E-3</v>
      </c>
      <c r="E81" s="71">
        <f t="shared" si="3"/>
        <v>90566</v>
      </c>
    </row>
    <row r="82" spans="1:5" ht="11.25" customHeight="1" x14ac:dyDescent="0.2">
      <c r="A82" s="67">
        <v>712240</v>
      </c>
      <c r="B82" s="68" t="s">
        <v>81</v>
      </c>
      <c r="C82" s="69">
        <v>311.33333333333331</v>
      </c>
      <c r="D82" s="70">
        <f t="shared" si="2"/>
        <v>2.9330255854667624E-3</v>
      </c>
      <c r="E82" s="71">
        <f t="shared" si="3"/>
        <v>75967</v>
      </c>
    </row>
    <row r="83" spans="1:5" ht="11.25" customHeight="1" x14ac:dyDescent="0.2">
      <c r="A83" s="67">
        <v>712250</v>
      </c>
      <c r="B83" s="68" t="s">
        <v>82</v>
      </c>
      <c r="C83" s="69">
        <v>392.16666666666669</v>
      </c>
      <c r="D83" s="70">
        <f t="shared" si="2"/>
        <v>3.6945445410081863E-3</v>
      </c>
      <c r="E83" s="71">
        <f t="shared" si="3"/>
        <v>95690</v>
      </c>
    </row>
    <row r="84" spans="1:5" ht="11.25" customHeight="1" x14ac:dyDescent="0.2">
      <c r="A84" s="67">
        <v>712260</v>
      </c>
      <c r="B84" s="68" t="s">
        <v>83</v>
      </c>
      <c r="C84" s="69">
        <v>110.83333333333333</v>
      </c>
      <c r="D84" s="70">
        <f t="shared" si="2"/>
        <v>1.0441445472887563E-3</v>
      </c>
      <c r="E84" s="71">
        <f t="shared" si="3"/>
        <v>27044</v>
      </c>
    </row>
    <row r="85" spans="1:5" ht="11.25" customHeight="1" x14ac:dyDescent="0.2">
      <c r="A85" s="67">
        <v>712280</v>
      </c>
      <c r="B85" s="68" t="s">
        <v>84</v>
      </c>
      <c r="C85" s="69">
        <v>214.16666666666666</v>
      </c>
      <c r="D85" s="70">
        <f t="shared" si="2"/>
        <v>2.0176326966406797E-3</v>
      </c>
      <c r="E85" s="71">
        <f t="shared" si="3"/>
        <v>52258</v>
      </c>
    </row>
    <row r="86" spans="1:5" ht="11.25" customHeight="1" x14ac:dyDescent="0.2">
      <c r="A86" s="67">
        <v>712290</v>
      </c>
      <c r="B86" s="68" t="s">
        <v>85</v>
      </c>
      <c r="C86" s="69">
        <v>173.16666666666666</v>
      </c>
      <c r="D86" s="70">
        <f t="shared" si="2"/>
        <v>1.6313777212526583E-3</v>
      </c>
      <c r="E86" s="71">
        <f t="shared" si="3"/>
        <v>42253</v>
      </c>
    </row>
    <row r="87" spans="1:5" ht="11.25" customHeight="1" x14ac:dyDescent="0.2">
      <c r="A87" s="67">
        <v>712300</v>
      </c>
      <c r="B87" s="68" t="s">
        <v>86</v>
      </c>
      <c r="C87" s="69">
        <v>242.33333333333334</v>
      </c>
      <c r="D87" s="70">
        <f t="shared" si="2"/>
        <v>2.2829867244478978E-3</v>
      </c>
      <c r="E87" s="71">
        <f t="shared" si="3"/>
        <v>59130</v>
      </c>
    </row>
    <row r="88" spans="1:5" ht="11.25" customHeight="1" x14ac:dyDescent="0.2">
      <c r="A88" s="67">
        <v>712320</v>
      </c>
      <c r="B88" s="68" t="s">
        <v>87</v>
      </c>
      <c r="C88" s="69">
        <v>404.16666666666669</v>
      </c>
      <c r="D88" s="70">
        <f t="shared" si="2"/>
        <v>3.8075947777071193E-3</v>
      </c>
      <c r="E88" s="71">
        <f t="shared" si="3"/>
        <v>98618</v>
      </c>
    </row>
    <row r="89" spans="1:5" ht="11.25" customHeight="1" x14ac:dyDescent="0.2">
      <c r="A89" s="67">
        <v>712330</v>
      </c>
      <c r="B89" s="68" t="s">
        <v>88</v>
      </c>
      <c r="C89" s="69">
        <v>560</v>
      </c>
      <c r="D89" s="70">
        <f t="shared" si="2"/>
        <v>5.2756777126168747E-3</v>
      </c>
      <c r="E89" s="71">
        <f t="shared" si="3"/>
        <v>136643</v>
      </c>
    </row>
    <row r="90" spans="1:5" ht="11.25" customHeight="1" x14ac:dyDescent="0.2">
      <c r="A90" s="67">
        <v>712350</v>
      </c>
      <c r="B90" s="68" t="s">
        <v>89</v>
      </c>
      <c r="C90" s="69">
        <v>196.83333333333334</v>
      </c>
      <c r="D90" s="70">
        <f t="shared" si="2"/>
        <v>1.8543379102977766E-3</v>
      </c>
      <c r="E90" s="71">
        <f t="shared" si="3"/>
        <v>48028</v>
      </c>
    </row>
    <row r="91" spans="1:5" ht="11.25" customHeight="1" x14ac:dyDescent="0.2">
      <c r="A91" s="67">
        <v>712360</v>
      </c>
      <c r="B91" s="68" t="s">
        <v>90</v>
      </c>
      <c r="C91" s="69">
        <v>72.5</v>
      </c>
      <c r="D91" s="70">
        <f t="shared" si="2"/>
        <v>6.8301184672272034E-4</v>
      </c>
      <c r="E91" s="71">
        <f t="shared" si="3"/>
        <v>17690</v>
      </c>
    </row>
    <row r="92" spans="1:5" ht="11.25" customHeight="1" x14ac:dyDescent="0.2">
      <c r="A92" s="67">
        <v>712370</v>
      </c>
      <c r="B92" s="68" t="s">
        <v>91</v>
      </c>
      <c r="C92" s="69">
        <v>221.83333333333334</v>
      </c>
      <c r="D92" s="70">
        <f t="shared" si="2"/>
        <v>2.0898592367538868E-3</v>
      </c>
      <c r="E92" s="71">
        <f t="shared" si="3"/>
        <v>54128</v>
      </c>
    </row>
    <row r="93" spans="1:5" ht="11.25" customHeight="1" x14ac:dyDescent="0.2">
      <c r="A93" s="67">
        <v>712380</v>
      </c>
      <c r="B93" s="68" t="s">
        <v>92</v>
      </c>
      <c r="C93" s="69">
        <v>464</v>
      </c>
      <c r="D93" s="70">
        <f t="shared" si="2"/>
        <v>4.37127581902541E-3</v>
      </c>
      <c r="E93" s="71">
        <f t="shared" si="3"/>
        <v>113218</v>
      </c>
    </row>
    <row r="94" spans="1:5" ht="11.25" customHeight="1" x14ac:dyDescent="0.2">
      <c r="A94" s="67">
        <v>712390</v>
      </c>
      <c r="B94" s="68" t="s">
        <v>93</v>
      </c>
      <c r="C94" s="69">
        <v>254.16666666666666</v>
      </c>
      <c r="D94" s="70">
        <f t="shared" si="2"/>
        <v>2.3944668189704562E-3</v>
      </c>
      <c r="E94" s="71">
        <f t="shared" si="3"/>
        <v>62018</v>
      </c>
    </row>
    <row r="95" spans="1:5" ht="11.25" customHeight="1" x14ac:dyDescent="0.2">
      <c r="A95" s="67">
        <v>712400</v>
      </c>
      <c r="B95" s="68" t="s">
        <v>94</v>
      </c>
      <c r="C95" s="69">
        <v>268.66666666666669</v>
      </c>
      <c r="D95" s="70">
        <f t="shared" si="2"/>
        <v>2.5310691883150007E-3</v>
      </c>
      <c r="E95" s="71">
        <f t="shared" si="3"/>
        <v>65556</v>
      </c>
    </row>
    <row r="96" spans="1:5" ht="11.25" customHeight="1" x14ac:dyDescent="0.2">
      <c r="A96" s="67">
        <v>712410</v>
      </c>
      <c r="B96" s="72" t="s">
        <v>95</v>
      </c>
      <c r="C96" s="69">
        <v>375</v>
      </c>
      <c r="D96" s="70">
        <f t="shared" si="2"/>
        <v>3.5328198968416569E-3</v>
      </c>
      <c r="E96" s="71">
        <f t="shared" si="3"/>
        <v>91502</v>
      </c>
    </row>
    <row r="97" spans="1:5" ht="11.25" customHeight="1" x14ac:dyDescent="0.2">
      <c r="A97" s="67">
        <v>712420</v>
      </c>
      <c r="B97" s="68" t="s">
        <v>96</v>
      </c>
      <c r="C97" s="69">
        <v>3578.6666666666665</v>
      </c>
      <c r="D97" s="70">
        <f t="shared" si="2"/>
        <v>3.3714092811104025E-2</v>
      </c>
      <c r="E97" s="71">
        <f t="shared" si="3"/>
        <v>873211</v>
      </c>
    </row>
    <row r="98" spans="1:5" ht="11.25" customHeight="1" x14ac:dyDescent="0.2">
      <c r="A98" s="67">
        <v>712450</v>
      </c>
      <c r="B98" s="68" t="s">
        <v>97</v>
      </c>
      <c r="C98" s="69">
        <v>117.5</v>
      </c>
      <c r="D98" s="70">
        <f t="shared" si="2"/>
        <v>1.1069502343437191E-3</v>
      </c>
      <c r="E98" s="71">
        <f t="shared" si="3"/>
        <v>28671</v>
      </c>
    </row>
    <row r="99" spans="1:5" ht="11.25" customHeight="1" x14ac:dyDescent="0.2">
      <c r="A99" s="67">
        <v>712460</v>
      </c>
      <c r="B99" s="68" t="s">
        <v>98</v>
      </c>
      <c r="C99" s="69">
        <v>134.16666666666666</v>
      </c>
      <c r="D99" s="70">
        <f t="shared" si="2"/>
        <v>1.2639644519811262E-3</v>
      </c>
      <c r="E99" s="71">
        <f t="shared" si="3"/>
        <v>32737</v>
      </c>
    </row>
    <row r="100" spans="1:5" ht="11.25" customHeight="1" x14ac:dyDescent="0.2">
      <c r="A100" s="67">
        <v>712470</v>
      </c>
      <c r="B100" s="68" t="s">
        <v>99</v>
      </c>
      <c r="C100" s="69">
        <v>127.83333333333333</v>
      </c>
      <c r="D100" s="70">
        <f t="shared" si="2"/>
        <v>1.2042990492789115E-3</v>
      </c>
      <c r="E100" s="71">
        <f t="shared" si="3"/>
        <v>31192</v>
      </c>
    </row>
    <row r="101" spans="1:5" ht="11.25" customHeight="1" x14ac:dyDescent="0.2">
      <c r="A101" s="67">
        <v>712480</v>
      </c>
      <c r="B101" s="68" t="s">
        <v>100</v>
      </c>
      <c r="C101" s="69">
        <v>209.16666666666666</v>
      </c>
      <c r="D101" s="70">
        <f t="shared" si="2"/>
        <v>1.9705284313494575E-3</v>
      </c>
      <c r="E101" s="71">
        <f t="shared" si="3"/>
        <v>51038</v>
      </c>
    </row>
    <row r="102" spans="1:5" ht="11.25" customHeight="1" x14ac:dyDescent="0.2">
      <c r="A102" s="67">
        <v>712490</v>
      </c>
      <c r="B102" s="68" t="s">
        <v>101</v>
      </c>
      <c r="C102" s="69">
        <v>297.5</v>
      </c>
      <c r="D102" s="70">
        <f t="shared" si="2"/>
        <v>2.8027037848277147E-3</v>
      </c>
      <c r="E102" s="71">
        <f t="shared" si="3"/>
        <v>72591</v>
      </c>
    </row>
    <row r="103" spans="1:5" ht="11.25" customHeight="1" x14ac:dyDescent="0.2">
      <c r="A103" s="67">
        <v>712500</v>
      </c>
      <c r="B103" s="68" t="s">
        <v>102</v>
      </c>
      <c r="C103" s="69">
        <v>73.333333333333329</v>
      </c>
      <c r="D103" s="70">
        <f t="shared" si="2"/>
        <v>6.9086255760459063E-4</v>
      </c>
      <c r="E103" s="71">
        <f t="shared" si="3"/>
        <v>17894</v>
      </c>
    </row>
    <row r="104" spans="1:5" ht="11.25" customHeight="1" x14ac:dyDescent="0.2">
      <c r="A104" s="67">
        <v>712510</v>
      </c>
      <c r="B104" s="68" t="s">
        <v>103</v>
      </c>
      <c r="C104" s="69">
        <v>164.66666666666666</v>
      </c>
      <c r="D104" s="70">
        <f t="shared" si="2"/>
        <v>1.551300470257581E-3</v>
      </c>
      <c r="E104" s="71">
        <f t="shared" si="3"/>
        <v>40179</v>
      </c>
    </row>
    <row r="105" spans="1:5" ht="11.25" customHeight="1" x14ac:dyDescent="0.2">
      <c r="A105" s="67">
        <v>712520</v>
      </c>
      <c r="B105" s="68" t="s">
        <v>104</v>
      </c>
      <c r="C105" s="69">
        <v>487.16666666666669</v>
      </c>
      <c r="D105" s="70">
        <f t="shared" si="2"/>
        <v>4.5895255815414059E-3</v>
      </c>
      <c r="E105" s="71">
        <f t="shared" si="3"/>
        <v>118871</v>
      </c>
    </row>
    <row r="106" spans="1:5" ht="11.25" customHeight="1" x14ac:dyDescent="0.2">
      <c r="A106" s="67">
        <v>712530</v>
      </c>
      <c r="B106" s="68" t="s">
        <v>105</v>
      </c>
      <c r="C106" s="69">
        <v>224.66666666666666</v>
      </c>
      <c r="D106" s="70">
        <f t="shared" si="2"/>
        <v>2.1165516537522459E-3</v>
      </c>
      <c r="E106" s="71">
        <f t="shared" si="3"/>
        <v>54820</v>
      </c>
    </row>
    <row r="107" spans="1:5" ht="11.25" customHeight="1" x14ac:dyDescent="0.2">
      <c r="A107" s="67">
        <v>712540</v>
      </c>
      <c r="B107" s="68" t="s">
        <v>106</v>
      </c>
      <c r="C107" s="69">
        <v>514.33333333333337</v>
      </c>
      <c r="D107" s="70">
        <f t="shared" si="2"/>
        <v>4.8454587562903797E-3</v>
      </c>
      <c r="E107" s="71">
        <f t="shared" si="3"/>
        <v>125500</v>
      </c>
    </row>
    <row r="108" spans="1:5" ht="11.25" customHeight="1" x14ac:dyDescent="0.2">
      <c r="A108" s="67">
        <v>712550</v>
      </c>
      <c r="B108" s="68" t="s">
        <v>107</v>
      </c>
      <c r="C108" s="69">
        <v>596.33333333333337</v>
      </c>
      <c r="D108" s="70">
        <f t="shared" si="2"/>
        <v>5.617968707066422E-3</v>
      </c>
      <c r="E108" s="71">
        <f t="shared" si="3"/>
        <v>145508</v>
      </c>
    </row>
    <row r="109" spans="1:5" ht="11.25" customHeight="1" x14ac:dyDescent="0.2">
      <c r="A109" s="67">
        <v>712560</v>
      </c>
      <c r="B109" s="68" t="s">
        <v>108</v>
      </c>
      <c r="C109" s="69">
        <v>569.83333333333337</v>
      </c>
      <c r="D109" s="70">
        <f t="shared" si="2"/>
        <v>5.3683161010229449E-3</v>
      </c>
      <c r="E109" s="71">
        <f t="shared" si="3"/>
        <v>139042</v>
      </c>
    </row>
    <row r="110" spans="1:5" ht="11.25" customHeight="1" x14ac:dyDescent="0.2">
      <c r="A110" s="67">
        <v>712570</v>
      </c>
      <c r="B110" s="68" t="s">
        <v>109</v>
      </c>
      <c r="C110" s="69">
        <v>713.33333333333337</v>
      </c>
      <c r="D110" s="70">
        <f t="shared" si="2"/>
        <v>6.720208514881019E-3</v>
      </c>
      <c r="E110" s="71">
        <f t="shared" si="3"/>
        <v>174057</v>
      </c>
    </row>
    <row r="111" spans="1:5" ht="11.25" customHeight="1" x14ac:dyDescent="0.2">
      <c r="A111" s="67">
        <v>712580</v>
      </c>
      <c r="B111" s="68" t="s">
        <v>110</v>
      </c>
      <c r="C111" s="69">
        <v>467.83333333333331</v>
      </c>
      <c r="D111" s="70">
        <f t="shared" si="2"/>
        <v>4.4073890890820137E-3</v>
      </c>
      <c r="E111" s="71">
        <f t="shared" si="3"/>
        <v>114153</v>
      </c>
    </row>
    <row r="112" spans="1:5" ht="11.25" customHeight="1" x14ac:dyDescent="0.2">
      <c r="A112" s="67">
        <v>712590</v>
      </c>
      <c r="B112" s="68" t="s">
        <v>111</v>
      </c>
      <c r="C112" s="69">
        <v>1698.8333333333333</v>
      </c>
      <c r="D112" s="70">
        <f t="shared" si="2"/>
        <v>1.6004459203780894E-2</v>
      </c>
      <c r="E112" s="71">
        <f t="shared" si="3"/>
        <v>414523</v>
      </c>
    </row>
    <row r="113" spans="1:5" ht="11.25" customHeight="1" x14ac:dyDescent="0.2">
      <c r="A113" s="67">
        <v>712600</v>
      </c>
      <c r="B113" s="68" t="s">
        <v>112</v>
      </c>
      <c r="C113" s="69">
        <v>486.66666666666669</v>
      </c>
      <c r="D113" s="70">
        <f t="shared" si="2"/>
        <v>4.5848151550122842E-3</v>
      </c>
      <c r="E113" s="71">
        <f t="shared" si="3"/>
        <v>118749</v>
      </c>
    </row>
    <row r="114" spans="1:5" ht="11.25" customHeight="1" x14ac:dyDescent="0.2">
      <c r="A114" s="67">
        <v>712610</v>
      </c>
      <c r="B114" s="68" t="s">
        <v>113</v>
      </c>
      <c r="C114" s="69">
        <v>178.66666666666666</v>
      </c>
      <c r="D114" s="70">
        <f t="shared" si="2"/>
        <v>1.6831924130730027E-3</v>
      </c>
      <c r="E114" s="71">
        <f t="shared" si="3"/>
        <v>43595</v>
      </c>
    </row>
    <row r="115" spans="1:5" ht="11.25" customHeight="1" x14ac:dyDescent="0.2">
      <c r="A115" s="67">
        <v>712630</v>
      </c>
      <c r="B115" s="68" t="s">
        <v>114</v>
      </c>
      <c r="C115" s="69">
        <v>483.16666666666669</v>
      </c>
      <c r="D115" s="70">
        <f t="shared" si="2"/>
        <v>4.5518421693084288E-3</v>
      </c>
      <c r="E115" s="71">
        <f t="shared" si="3"/>
        <v>117895</v>
      </c>
    </row>
    <row r="116" spans="1:5" ht="11.25" customHeight="1" x14ac:dyDescent="0.2">
      <c r="A116" s="67">
        <v>712640</v>
      </c>
      <c r="B116" s="68" t="s">
        <v>115</v>
      </c>
      <c r="C116" s="69">
        <v>82</v>
      </c>
      <c r="D116" s="70">
        <f t="shared" si="2"/>
        <v>7.7250995077604231E-4</v>
      </c>
      <c r="E116" s="71">
        <f t="shared" si="3"/>
        <v>20008</v>
      </c>
    </row>
    <row r="117" spans="1:5" ht="11.25" customHeight="1" x14ac:dyDescent="0.2">
      <c r="A117" s="67">
        <v>712650</v>
      </c>
      <c r="B117" s="68" t="s">
        <v>116</v>
      </c>
      <c r="C117" s="69">
        <v>141.66666666666666</v>
      </c>
      <c r="D117" s="70">
        <f t="shared" si="2"/>
        <v>1.3346208499179593E-3</v>
      </c>
      <c r="E117" s="71">
        <f t="shared" si="3"/>
        <v>34567</v>
      </c>
    </row>
    <row r="118" spans="1:5" ht="11.25" customHeight="1" x14ac:dyDescent="0.2">
      <c r="A118" s="67">
        <v>712660</v>
      </c>
      <c r="B118" s="68" t="s">
        <v>117</v>
      </c>
      <c r="C118" s="69">
        <v>345.16666666666669</v>
      </c>
      <c r="D118" s="70">
        <f t="shared" si="2"/>
        <v>3.2517644472706986E-3</v>
      </c>
      <c r="E118" s="71">
        <f t="shared" si="3"/>
        <v>84222</v>
      </c>
    </row>
    <row r="119" spans="1:5" ht="11.25" customHeight="1" x14ac:dyDescent="0.2">
      <c r="A119" s="67">
        <v>712680</v>
      </c>
      <c r="B119" s="68" t="s">
        <v>118</v>
      </c>
      <c r="C119" s="69">
        <v>169.16666666666666</v>
      </c>
      <c r="D119" s="70">
        <f t="shared" si="2"/>
        <v>1.5936943090196808E-3</v>
      </c>
      <c r="E119" s="71">
        <f t="shared" si="3"/>
        <v>41277</v>
      </c>
    </row>
    <row r="120" spans="1:5" ht="11.25" customHeight="1" x14ac:dyDescent="0.2">
      <c r="A120" s="67">
        <v>712710</v>
      </c>
      <c r="B120" s="68" t="s">
        <v>119</v>
      </c>
      <c r="C120" s="69">
        <v>445.33333333333331</v>
      </c>
      <c r="D120" s="70">
        <f t="shared" si="2"/>
        <v>4.1954198952715146E-3</v>
      </c>
      <c r="E120" s="71">
        <f t="shared" si="3"/>
        <v>108663</v>
      </c>
    </row>
    <row r="121" spans="1:5" ht="11.25" customHeight="1" x14ac:dyDescent="0.2">
      <c r="A121" s="67">
        <v>712720</v>
      </c>
      <c r="B121" s="68" t="s">
        <v>120</v>
      </c>
      <c r="C121" s="69">
        <v>961.83333333333337</v>
      </c>
      <c r="D121" s="70">
        <f t="shared" si="2"/>
        <v>9.0612904998547579E-3</v>
      </c>
      <c r="E121" s="71">
        <f t="shared" si="3"/>
        <v>234692</v>
      </c>
    </row>
    <row r="122" spans="1:5" ht="11.25" customHeight="1" x14ac:dyDescent="0.2">
      <c r="A122" s="67">
        <v>712730</v>
      </c>
      <c r="B122" s="68" t="s">
        <v>121</v>
      </c>
      <c r="C122" s="69">
        <v>2736.3333333333335</v>
      </c>
      <c r="D122" s="70">
        <f t="shared" si="2"/>
        <v>2.5778594251709478E-2</v>
      </c>
      <c r="E122" s="71">
        <f t="shared" si="3"/>
        <v>667678</v>
      </c>
    </row>
    <row r="123" spans="1:5" ht="11.25" customHeight="1" x14ac:dyDescent="0.2">
      <c r="A123" s="67">
        <v>712740</v>
      </c>
      <c r="B123" s="68" t="s">
        <v>122</v>
      </c>
      <c r="C123" s="69">
        <v>170.16666666666666</v>
      </c>
      <c r="D123" s="70">
        <f t="shared" si="2"/>
        <v>1.6031151620779251E-3</v>
      </c>
      <c r="E123" s="71">
        <f t="shared" si="3"/>
        <v>41521</v>
      </c>
    </row>
    <row r="124" spans="1:5" ht="11.25" customHeight="1" x14ac:dyDescent="0.2">
      <c r="A124" s="67">
        <v>712750</v>
      </c>
      <c r="B124" s="68" t="s">
        <v>123</v>
      </c>
      <c r="C124" s="69">
        <v>200.5</v>
      </c>
      <c r="D124" s="70">
        <f t="shared" si="2"/>
        <v>1.8888810381780059E-3</v>
      </c>
      <c r="E124" s="71">
        <f t="shared" si="3"/>
        <v>48923</v>
      </c>
    </row>
    <row r="125" spans="1:5" ht="11.25" customHeight="1" x14ac:dyDescent="0.2">
      <c r="A125" s="67">
        <v>712760</v>
      </c>
      <c r="B125" s="68" t="s">
        <v>124</v>
      </c>
      <c r="C125" s="69">
        <v>1053</v>
      </c>
      <c r="D125" s="70">
        <f t="shared" si="2"/>
        <v>9.9201582703313737E-3</v>
      </c>
      <c r="E125" s="71">
        <f t="shared" si="3"/>
        <v>256937</v>
      </c>
    </row>
    <row r="126" spans="1:5" ht="11.25" customHeight="1" x14ac:dyDescent="0.2">
      <c r="A126" s="67">
        <v>712770</v>
      </c>
      <c r="B126" s="68" t="s">
        <v>125</v>
      </c>
      <c r="C126" s="69">
        <v>183.16666666666666</v>
      </c>
      <c r="D126" s="70">
        <f t="shared" si="2"/>
        <v>1.7255862518351026E-3</v>
      </c>
      <c r="E126" s="71">
        <f t="shared" si="3"/>
        <v>44693</v>
      </c>
    </row>
    <row r="127" spans="1:5" ht="11.25" customHeight="1" x14ac:dyDescent="0.2">
      <c r="A127" s="67">
        <v>712780</v>
      </c>
      <c r="B127" s="68" t="s">
        <v>126</v>
      </c>
      <c r="C127" s="69">
        <v>267.33333333333331</v>
      </c>
      <c r="D127" s="70">
        <f t="shared" si="2"/>
        <v>2.5185080509040076E-3</v>
      </c>
      <c r="E127" s="71">
        <f t="shared" si="3"/>
        <v>65231</v>
      </c>
    </row>
    <row r="128" spans="1:5" ht="11.25" customHeight="1" x14ac:dyDescent="0.2">
      <c r="A128" s="67">
        <v>712790</v>
      </c>
      <c r="B128" s="68" t="s">
        <v>127</v>
      </c>
      <c r="C128" s="69">
        <v>400</v>
      </c>
      <c r="D128" s="70">
        <f t="shared" si="2"/>
        <v>3.7683412232977676E-3</v>
      </c>
      <c r="E128" s="71">
        <f t="shared" si="3"/>
        <v>97602</v>
      </c>
    </row>
    <row r="129" spans="1:5" ht="11.25" customHeight="1" x14ac:dyDescent="0.2">
      <c r="A129" s="67">
        <v>712800</v>
      </c>
      <c r="B129" s="68" t="s">
        <v>128</v>
      </c>
      <c r="C129" s="69">
        <v>1268.1666666666667</v>
      </c>
      <c r="D129" s="70">
        <f t="shared" si="2"/>
        <v>1.1947211820030298E-2</v>
      </c>
      <c r="E129" s="71">
        <f t="shared" si="3"/>
        <v>309438</v>
      </c>
    </row>
    <row r="130" spans="1:5" ht="11.25" customHeight="1" x14ac:dyDescent="0.2">
      <c r="A130" s="67">
        <v>712810</v>
      </c>
      <c r="B130" s="68" t="s">
        <v>129</v>
      </c>
      <c r="C130" s="69">
        <v>733.5</v>
      </c>
      <c r="D130" s="70">
        <f t="shared" si="2"/>
        <v>6.9101957182222812E-3</v>
      </c>
      <c r="E130" s="71">
        <f t="shared" si="3"/>
        <v>178977</v>
      </c>
    </row>
    <row r="131" spans="1:5" ht="11.25" customHeight="1" x14ac:dyDescent="0.2">
      <c r="A131" s="67">
        <v>712820</v>
      </c>
      <c r="B131" s="68" t="s">
        <v>130</v>
      </c>
      <c r="C131" s="69">
        <v>322.16666666666669</v>
      </c>
      <c r="D131" s="70">
        <f t="shared" ref="D131:D194" si="4">C131/$C$327</f>
        <v>3.035084826931077E-3</v>
      </c>
      <c r="E131" s="71">
        <f t="shared" ref="E131:E194" si="5">ROUND($D131*$E$334,0)</f>
        <v>78610</v>
      </c>
    </row>
    <row r="132" spans="1:5" ht="11.25" customHeight="1" x14ac:dyDescent="0.2">
      <c r="A132" s="67">
        <v>712830</v>
      </c>
      <c r="B132" s="68" t="s">
        <v>131</v>
      </c>
      <c r="C132" s="69">
        <v>260.5</v>
      </c>
      <c r="D132" s="70">
        <f t="shared" si="4"/>
        <v>2.454132221672671E-3</v>
      </c>
      <c r="E132" s="71">
        <f t="shared" si="5"/>
        <v>63563</v>
      </c>
    </row>
    <row r="133" spans="1:5" ht="11.25" customHeight="1" x14ac:dyDescent="0.2">
      <c r="A133" s="67">
        <v>712840</v>
      </c>
      <c r="B133" s="68" t="s">
        <v>132</v>
      </c>
      <c r="C133" s="69">
        <v>318.83333333333331</v>
      </c>
      <c r="D133" s="70">
        <f t="shared" si="4"/>
        <v>3.0036819834035953E-3</v>
      </c>
      <c r="E133" s="71">
        <f t="shared" si="5"/>
        <v>77797</v>
      </c>
    </row>
    <row r="134" spans="1:5" ht="11.25" customHeight="1" x14ac:dyDescent="0.2">
      <c r="A134" s="67">
        <v>712850</v>
      </c>
      <c r="B134" s="68" t="s">
        <v>133</v>
      </c>
      <c r="C134" s="69">
        <v>870.16666666666663</v>
      </c>
      <c r="D134" s="70">
        <f t="shared" si="4"/>
        <v>8.1977123028490178E-3</v>
      </c>
      <c r="E134" s="71">
        <f t="shared" si="5"/>
        <v>212325</v>
      </c>
    </row>
    <row r="135" spans="1:5" ht="11.25" customHeight="1" x14ac:dyDescent="0.2">
      <c r="A135" s="67">
        <v>712870</v>
      </c>
      <c r="B135" s="68" t="s">
        <v>134</v>
      </c>
      <c r="C135" s="69">
        <v>126.66666666666667</v>
      </c>
      <c r="D135" s="70">
        <f t="shared" si="4"/>
        <v>1.193308054044293E-3</v>
      </c>
      <c r="E135" s="71">
        <f t="shared" si="5"/>
        <v>30907</v>
      </c>
    </row>
    <row r="136" spans="1:5" ht="11.25" customHeight="1" x14ac:dyDescent="0.2">
      <c r="A136" s="67">
        <v>712880</v>
      </c>
      <c r="B136" s="68" t="s">
        <v>135</v>
      </c>
      <c r="C136" s="69">
        <v>331.33333333333331</v>
      </c>
      <c r="D136" s="70">
        <f t="shared" si="4"/>
        <v>3.1214426466316504E-3</v>
      </c>
      <c r="E136" s="71">
        <f t="shared" si="5"/>
        <v>80847</v>
      </c>
    </row>
    <row r="137" spans="1:5" ht="11.25" customHeight="1" x14ac:dyDescent="0.2">
      <c r="A137" s="67">
        <v>712890</v>
      </c>
      <c r="B137" s="68" t="s">
        <v>136</v>
      </c>
      <c r="C137" s="69">
        <v>309.33333333333331</v>
      </c>
      <c r="D137" s="70">
        <f t="shared" si="4"/>
        <v>2.9141838793502735E-3</v>
      </c>
      <c r="E137" s="71">
        <f t="shared" si="5"/>
        <v>75479</v>
      </c>
    </row>
    <row r="138" spans="1:5" ht="11.25" customHeight="1" x14ac:dyDescent="0.2">
      <c r="A138" s="67">
        <v>712900</v>
      </c>
      <c r="B138" s="68" t="s">
        <v>137</v>
      </c>
      <c r="C138" s="69">
        <v>349.83333333333331</v>
      </c>
      <c r="D138" s="70">
        <f t="shared" si="4"/>
        <v>3.2957284282091725E-3</v>
      </c>
      <c r="E138" s="71">
        <f t="shared" si="5"/>
        <v>85361</v>
      </c>
    </row>
    <row r="139" spans="1:5" ht="11.25" customHeight="1" x14ac:dyDescent="0.2">
      <c r="A139" s="67">
        <v>712910</v>
      </c>
      <c r="B139" s="68" t="s">
        <v>138</v>
      </c>
      <c r="C139" s="69">
        <v>666.5</v>
      </c>
      <c r="D139" s="70">
        <f t="shared" si="4"/>
        <v>6.2789985633199055E-3</v>
      </c>
      <c r="E139" s="71">
        <f t="shared" si="5"/>
        <v>162629</v>
      </c>
    </row>
    <row r="140" spans="1:5" ht="11.25" customHeight="1" x14ac:dyDescent="0.2">
      <c r="A140" s="67">
        <v>712930</v>
      </c>
      <c r="B140" s="68" t="s">
        <v>139</v>
      </c>
      <c r="C140" s="69">
        <v>1607.6666666666667</v>
      </c>
      <c r="D140" s="70">
        <f t="shared" si="4"/>
        <v>1.5145591433304278E-2</v>
      </c>
      <c r="E140" s="71">
        <f t="shared" si="5"/>
        <v>392278</v>
      </c>
    </row>
    <row r="141" spans="1:5" ht="11.25" customHeight="1" x14ac:dyDescent="0.2">
      <c r="A141" s="67">
        <v>712940</v>
      </c>
      <c r="B141" s="68" t="s">
        <v>140</v>
      </c>
      <c r="C141" s="69">
        <v>252</v>
      </c>
      <c r="D141" s="70">
        <f t="shared" si="4"/>
        <v>2.3740549706775934E-3</v>
      </c>
      <c r="E141" s="71">
        <f t="shared" si="5"/>
        <v>61489</v>
      </c>
    </row>
    <row r="142" spans="1:5" ht="11.25" customHeight="1" x14ac:dyDescent="0.2">
      <c r="A142" s="67">
        <v>712950</v>
      </c>
      <c r="B142" s="68" t="s">
        <v>141</v>
      </c>
      <c r="C142" s="69">
        <v>341.83333333333331</v>
      </c>
      <c r="D142" s="70">
        <f t="shared" si="4"/>
        <v>3.220361603743217E-3</v>
      </c>
      <c r="E142" s="71">
        <f t="shared" si="5"/>
        <v>83409</v>
      </c>
    </row>
    <row r="143" spans="1:5" ht="11.25" customHeight="1" x14ac:dyDescent="0.2">
      <c r="A143" s="67">
        <v>712960</v>
      </c>
      <c r="B143" s="72" t="s">
        <v>142</v>
      </c>
      <c r="C143" s="69">
        <v>324.33333333333331</v>
      </c>
      <c r="D143" s="70">
        <f t="shared" si="4"/>
        <v>3.0554966752239397E-3</v>
      </c>
      <c r="E143" s="71">
        <f t="shared" si="5"/>
        <v>79139</v>
      </c>
    </row>
    <row r="144" spans="1:5" ht="11.25" customHeight="1" x14ac:dyDescent="0.2">
      <c r="A144" s="67">
        <v>712970</v>
      </c>
      <c r="B144" s="68" t="s">
        <v>143</v>
      </c>
      <c r="C144" s="69">
        <v>653.5</v>
      </c>
      <c r="D144" s="70">
        <f t="shared" si="4"/>
        <v>6.1565274735627274E-3</v>
      </c>
      <c r="E144" s="71">
        <f t="shared" si="5"/>
        <v>159457</v>
      </c>
    </row>
    <row r="145" spans="1:5" ht="11.25" customHeight="1" x14ac:dyDescent="0.2">
      <c r="A145" s="67">
        <v>712980</v>
      </c>
      <c r="B145" s="68" t="s">
        <v>144</v>
      </c>
      <c r="C145" s="69">
        <v>277.5</v>
      </c>
      <c r="D145" s="70">
        <f t="shared" si="4"/>
        <v>2.6142867236628262E-3</v>
      </c>
      <c r="E145" s="71">
        <f t="shared" si="5"/>
        <v>67711</v>
      </c>
    </row>
    <row r="146" spans="1:5" ht="11.25" customHeight="1" x14ac:dyDescent="0.2">
      <c r="A146" s="67">
        <v>713000</v>
      </c>
      <c r="B146" s="68" t="s">
        <v>145</v>
      </c>
      <c r="C146" s="69">
        <v>286.83333333333331</v>
      </c>
      <c r="D146" s="70">
        <f t="shared" si="4"/>
        <v>2.7022146855397739E-3</v>
      </c>
      <c r="E146" s="71">
        <f t="shared" si="5"/>
        <v>69989</v>
      </c>
    </row>
    <row r="147" spans="1:5" ht="11.25" customHeight="1" x14ac:dyDescent="0.2">
      <c r="A147" s="67">
        <v>713020</v>
      </c>
      <c r="B147" s="68" t="s">
        <v>146</v>
      </c>
      <c r="C147" s="69">
        <v>434.83333333333331</v>
      </c>
      <c r="D147" s="70">
        <f t="shared" si="4"/>
        <v>4.0965009381599476E-3</v>
      </c>
      <c r="E147" s="71">
        <f t="shared" si="5"/>
        <v>106101</v>
      </c>
    </row>
    <row r="148" spans="1:5" ht="11.25" customHeight="1" x14ac:dyDescent="0.2">
      <c r="A148" s="67">
        <v>713030</v>
      </c>
      <c r="B148" s="68" t="s">
        <v>147</v>
      </c>
      <c r="C148" s="69">
        <v>376.83333333333331</v>
      </c>
      <c r="D148" s="70">
        <f t="shared" si="4"/>
        <v>3.5500914607817717E-3</v>
      </c>
      <c r="E148" s="71">
        <f t="shared" si="5"/>
        <v>91949</v>
      </c>
    </row>
    <row r="149" spans="1:5" ht="11.25" customHeight="1" x14ac:dyDescent="0.2">
      <c r="A149" s="67">
        <v>713040</v>
      </c>
      <c r="B149" s="68" t="s">
        <v>148</v>
      </c>
      <c r="C149" s="69">
        <v>136.33333333333334</v>
      </c>
      <c r="D149" s="70">
        <f t="shared" si="4"/>
        <v>1.2843763002739891E-3</v>
      </c>
      <c r="E149" s="71">
        <f t="shared" si="5"/>
        <v>33266</v>
      </c>
    </row>
    <row r="150" spans="1:5" ht="11.25" customHeight="1" x14ac:dyDescent="0.2">
      <c r="A150" s="67">
        <v>713050</v>
      </c>
      <c r="B150" s="68" t="s">
        <v>149</v>
      </c>
      <c r="C150" s="69">
        <v>276.16666666666669</v>
      </c>
      <c r="D150" s="70">
        <f t="shared" si="4"/>
        <v>2.601725586251834E-3</v>
      </c>
      <c r="E150" s="71">
        <f t="shared" si="5"/>
        <v>67386</v>
      </c>
    </row>
    <row r="151" spans="1:5" ht="11.25" customHeight="1" x14ac:dyDescent="0.2">
      <c r="A151" s="67">
        <v>713060</v>
      </c>
      <c r="B151" s="68" t="s">
        <v>150</v>
      </c>
      <c r="C151" s="69">
        <v>199.83333333333334</v>
      </c>
      <c r="D151" s="70">
        <f t="shared" si="4"/>
        <v>1.8826004694725098E-3</v>
      </c>
      <c r="E151" s="71">
        <f t="shared" si="5"/>
        <v>48760</v>
      </c>
    </row>
    <row r="152" spans="1:5" ht="11.25" customHeight="1" x14ac:dyDescent="0.2">
      <c r="A152" s="67">
        <v>713070</v>
      </c>
      <c r="B152" s="68" t="s">
        <v>151</v>
      </c>
      <c r="C152" s="69">
        <v>118.66666666666667</v>
      </c>
      <c r="D152" s="70">
        <f t="shared" si="4"/>
        <v>1.1179412295783378E-3</v>
      </c>
      <c r="E152" s="71">
        <f t="shared" si="5"/>
        <v>28955</v>
      </c>
    </row>
    <row r="153" spans="1:5" ht="11.25" customHeight="1" x14ac:dyDescent="0.2">
      <c r="A153" s="67">
        <v>713080</v>
      </c>
      <c r="B153" s="68" t="s">
        <v>152</v>
      </c>
      <c r="C153" s="69">
        <v>115.33333333333333</v>
      </c>
      <c r="D153" s="70">
        <f t="shared" si="4"/>
        <v>1.0865383860508562E-3</v>
      </c>
      <c r="E153" s="71">
        <f t="shared" si="5"/>
        <v>28142</v>
      </c>
    </row>
    <row r="154" spans="1:5" ht="11.25" customHeight="1" x14ac:dyDescent="0.2">
      <c r="A154" s="67">
        <v>713090</v>
      </c>
      <c r="B154" s="68" t="s">
        <v>153</v>
      </c>
      <c r="C154" s="69">
        <v>166</v>
      </c>
      <c r="D154" s="70">
        <f t="shared" si="4"/>
        <v>1.5638616076685736E-3</v>
      </c>
      <c r="E154" s="71">
        <f t="shared" si="5"/>
        <v>40505</v>
      </c>
    </row>
    <row r="155" spans="1:5" ht="11.25" customHeight="1" x14ac:dyDescent="0.2">
      <c r="A155" s="67">
        <v>713100</v>
      </c>
      <c r="B155" s="68" t="s">
        <v>154</v>
      </c>
      <c r="C155" s="69">
        <v>269.33333333333331</v>
      </c>
      <c r="D155" s="70">
        <f t="shared" si="4"/>
        <v>2.5373497570204966E-3</v>
      </c>
      <c r="E155" s="71">
        <f t="shared" si="5"/>
        <v>65719</v>
      </c>
    </row>
    <row r="156" spans="1:5" ht="11.25" customHeight="1" x14ac:dyDescent="0.2">
      <c r="A156" s="67">
        <v>713110</v>
      </c>
      <c r="B156" s="68" t="s">
        <v>155</v>
      </c>
      <c r="C156" s="69">
        <v>143.66666666666666</v>
      </c>
      <c r="D156" s="70">
        <f t="shared" si="4"/>
        <v>1.353462556034448E-3</v>
      </c>
      <c r="E156" s="71">
        <f t="shared" si="5"/>
        <v>35055</v>
      </c>
    </row>
    <row r="157" spans="1:5" ht="11.25" customHeight="1" x14ac:dyDescent="0.2">
      <c r="A157" s="67">
        <v>713120</v>
      </c>
      <c r="B157" s="68" t="s">
        <v>156</v>
      </c>
      <c r="C157" s="69">
        <v>161.83333333333334</v>
      </c>
      <c r="D157" s="70">
        <f t="shared" si="4"/>
        <v>1.5246080532592219E-3</v>
      </c>
      <c r="E157" s="71">
        <f t="shared" si="5"/>
        <v>39488</v>
      </c>
    </row>
    <row r="158" spans="1:5" ht="11.25" customHeight="1" x14ac:dyDescent="0.2">
      <c r="A158" s="67">
        <v>713130</v>
      </c>
      <c r="B158" s="68" t="s">
        <v>157</v>
      </c>
      <c r="C158" s="69">
        <v>644.66666666666663</v>
      </c>
      <c r="D158" s="70">
        <f t="shared" si="4"/>
        <v>6.0733099382149014E-3</v>
      </c>
      <c r="E158" s="71">
        <f t="shared" si="5"/>
        <v>157302</v>
      </c>
    </row>
    <row r="159" spans="1:5" ht="11.25" customHeight="1" x14ac:dyDescent="0.2">
      <c r="A159" s="67">
        <v>713140</v>
      </c>
      <c r="B159" s="68" t="s">
        <v>158</v>
      </c>
      <c r="C159" s="69">
        <v>83.5</v>
      </c>
      <c r="D159" s="70">
        <f t="shared" si="4"/>
        <v>7.8664123036340894E-4</v>
      </c>
      <c r="E159" s="71">
        <f t="shared" si="5"/>
        <v>20374</v>
      </c>
    </row>
    <row r="160" spans="1:5" ht="11.25" customHeight="1" x14ac:dyDescent="0.2">
      <c r="A160" s="67">
        <v>713160</v>
      </c>
      <c r="B160" s="68" t="s">
        <v>159</v>
      </c>
      <c r="C160" s="69">
        <v>603.33333333333337</v>
      </c>
      <c r="D160" s="70">
        <f t="shared" si="4"/>
        <v>5.6839146784741328E-3</v>
      </c>
      <c r="E160" s="71">
        <f t="shared" si="5"/>
        <v>147216</v>
      </c>
    </row>
    <row r="161" spans="1:5" ht="11.25" customHeight="1" x14ac:dyDescent="0.2">
      <c r="A161" s="67">
        <v>713170</v>
      </c>
      <c r="B161" s="68" t="s">
        <v>160</v>
      </c>
      <c r="C161" s="69">
        <v>1101.1666666666667</v>
      </c>
      <c r="D161" s="70">
        <f t="shared" si="4"/>
        <v>1.037392935930348E-2</v>
      </c>
      <c r="E161" s="71">
        <f t="shared" si="5"/>
        <v>268690</v>
      </c>
    </row>
    <row r="162" spans="1:5" ht="11.25" customHeight="1" x14ac:dyDescent="0.2">
      <c r="A162" s="67">
        <v>713180</v>
      </c>
      <c r="B162" s="68" t="s">
        <v>161</v>
      </c>
      <c r="C162" s="69">
        <v>242.83333333333334</v>
      </c>
      <c r="D162" s="70">
        <f t="shared" si="4"/>
        <v>2.2876971509770199E-3</v>
      </c>
      <c r="E162" s="71">
        <f t="shared" si="5"/>
        <v>59252</v>
      </c>
    </row>
    <row r="163" spans="1:5" ht="11.25" customHeight="1" x14ac:dyDescent="0.2">
      <c r="A163" s="67">
        <v>713190</v>
      </c>
      <c r="B163" s="68" t="s">
        <v>162</v>
      </c>
      <c r="C163" s="69">
        <v>490.33333333333331</v>
      </c>
      <c r="D163" s="70">
        <f t="shared" si="4"/>
        <v>4.6193582828925129E-3</v>
      </c>
      <c r="E163" s="71">
        <f t="shared" si="5"/>
        <v>119644</v>
      </c>
    </row>
    <row r="164" spans="1:5" ht="11.25" customHeight="1" x14ac:dyDescent="0.2">
      <c r="A164" s="67">
        <v>713200</v>
      </c>
      <c r="B164" s="68" t="s">
        <v>44</v>
      </c>
      <c r="C164" s="69">
        <v>342</v>
      </c>
      <c r="D164" s="70">
        <f t="shared" si="4"/>
        <v>3.2219317459195912E-3</v>
      </c>
      <c r="E164" s="71">
        <f t="shared" si="5"/>
        <v>83450</v>
      </c>
    </row>
    <row r="165" spans="1:5" ht="11.25" customHeight="1" x14ac:dyDescent="0.2">
      <c r="A165" s="67">
        <v>713210</v>
      </c>
      <c r="B165" s="68" t="s">
        <v>163</v>
      </c>
      <c r="C165" s="69">
        <v>169.16666666666666</v>
      </c>
      <c r="D165" s="70">
        <f t="shared" si="4"/>
        <v>1.5936943090196808E-3</v>
      </c>
      <c r="E165" s="71">
        <f t="shared" si="5"/>
        <v>41277</v>
      </c>
    </row>
    <row r="166" spans="1:5" ht="11.25" customHeight="1" x14ac:dyDescent="0.2">
      <c r="A166" s="67">
        <v>713220</v>
      </c>
      <c r="B166" s="68" t="s">
        <v>164</v>
      </c>
      <c r="C166" s="69">
        <v>541.66666666666663</v>
      </c>
      <c r="D166" s="70">
        <f t="shared" si="4"/>
        <v>5.1029620732157268E-3</v>
      </c>
      <c r="E166" s="71">
        <f t="shared" si="5"/>
        <v>132169</v>
      </c>
    </row>
    <row r="167" spans="1:5" ht="11.25" customHeight="1" x14ac:dyDescent="0.2">
      <c r="A167" s="67">
        <v>713230</v>
      </c>
      <c r="B167" s="68" t="s">
        <v>165</v>
      </c>
      <c r="C167" s="69">
        <v>133</v>
      </c>
      <c r="D167" s="70">
        <f t="shared" si="4"/>
        <v>1.2529734567465077E-3</v>
      </c>
      <c r="E167" s="71">
        <f t="shared" si="5"/>
        <v>32453</v>
      </c>
    </row>
    <row r="168" spans="1:5" ht="11.25" customHeight="1" x14ac:dyDescent="0.2">
      <c r="A168" s="67">
        <v>713240</v>
      </c>
      <c r="B168" s="68" t="s">
        <v>166</v>
      </c>
      <c r="C168" s="69">
        <v>517.66666666666663</v>
      </c>
      <c r="D168" s="70">
        <f t="shared" si="4"/>
        <v>4.8768615998178609E-3</v>
      </c>
      <c r="E168" s="71">
        <f t="shared" si="5"/>
        <v>126313</v>
      </c>
    </row>
    <row r="169" spans="1:5" ht="11.25" customHeight="1" x14ac:dyDescent="0.2">
      <c r="A169" s="67">
        <v>713250</v>
      </c>
      <c r="B169" s="68" t="s">
        <v>167</v>
      </c>
      <c r="C169" s="69">
        <v>285.83333333333331</v>
      </c>
      <c r="D169" s="70">
        <f t="shared" si="4"/>
        <v>2.6927938324815296E-3</v>
      </c>
      <c r="E169" s="71">
        <f t="shared" si="5"/>
        <v>69745</v>
      </c>
    </row>
    <row r="170" spans="1:5" ht="11.25" customHeight="1" x14ac:dyDescent="0.2">
      <c r="A170" s="67">
        <v>713260</v>
      </c>
      <c r="B170" s="68" t="s">
        <v>168</v>
      </c>
      <c r="C170" s="69">
        <v>409.33333333333331</v>
      </c>
      <c r="D170" s="70">
        <f t="shared" si="4"/>
        <v>3.8562691851747152E-3</v>
      </c>
      <c r="E170" s="71">
        <f t="shared" si="5"/>
        <v>99879</v>
      </c>
    </row>
    <row r="171" spans="1:5" ht="11.25" customHeight="1" x14ac:dyDescent="0.2">
      <c r="A171" s="67">
        <v>713270</v>
      </c>
      <c r="B171" s="68" t="s">
        <v>169</v>
      </c>
      <c r="C171" s="69">
        <v>234.5</v>
      </c>
      <c r="D171" s="70">
        <f t="shared" si="4"/>
        <v>2.2091900421583161E-3</v>
      </c>
      <c r="E171" s="71">
        <f t="shared" si="5"/>
        <v>57219</v>
      </c>
    </row>
    <row r="172" spans="1:5" ht="11.25" customHeight="1" x14ac:dyDescent="0.2">
      <c r="A172" s="67">
        <v>713280</v>
      </c>
      <c r="B172" s="68" t="s">
        <v>170</v>
      </c>
      <c r="C172" s="69">
        <v>311</v>
      </c>
      <c r="D172" s="70">
        <f t="shared" si="4"/>
        <v>2.9298853011140141E-3</v>
      </c>
      <c r="E172" s="71">
        <f t="shared" si="5"/>
        <v>75885</v>
      </c>
    </row>
    <row r="173" spans="1:5" ht="11.25" customHeight="1" x14ac:dyDescent="0.2">
      <c r="A173" s="67">
        <v>713290</v>
      </c>
      <c r="B173" s="68" t="s">
        <v>171</v>
      </c>
      <c r="C173" s="69">
        <v>220.83333333333334</v>
      </c>
      <c r="D173" s="70">
        <f t="shared" si="4"/>
        <v>2.0804383836956425E-3</v>
      </c>
      <c r="E173" s="71">
        <f t="shared" si="5"/>
        <v>53884</v>
      </c>
    </row>
    <row r="174" spans="1:5" ht="11.25" customHeight="1" x14ac:dyDescent="0.2">
      <c r="A174" s="67">
        <v>713300</v>
      </c>
      <c r="B174" s="68" t="s">
        <v>172</v>
      </c>
      <c r="C174" s="69">
        <v>129.83333333333334</v>
      </c>
      <c r="D174" s="70">
        <f t="shared" si="4"/>
        <v>1.2231407553954005E-3</v>
      </c>
      <c r="E174" s="71">
        <f t="shared" si="5"/>
        <v>31680</v>
      </c>
    </row>
    <row r="175" spans="1:5" ht="11.25" customHeight="1" x14ac:dyDescent="0.2">
      <c r="A175" s="67">
        <v>713310</v>
      </c>
      <c r="B175" s="68" t="s">
        <v>173</v>
      </c>
      <c r="C175" s="69">
        <v>2324.1666666666665</v>
      </c>
      <c r="D175" s="70">
        <f t="shared" si="4"/>
        <v>2.1895632649536402E-2</v>
      </c>
      <c r="E175" s="71">
        <f t="shared" si="5"/>
        <v>567107</v>
      </c>
    </row>
    <row r="176" spans="1:5" ht="11.25" customHeight="1" x14ac:dyDescent="0.2">
      <c r="A176" s="67">
        <v>713320</v>
      </c>
      <c r="B176" s="68" t="s">
        <v>174</v>
      </c>
      <c r="C176" s="69">
        <v>74.333333333333329</v>
      </c>
      <c r="D176" s="70">
        <f t="shared" si="4"/>
        <v>7.0028341066283512E-4</v>
      </c>
      <c r="E176" s="71">
        <f t="shared" si="5"/>
        <v>18138</v>
      </c>
    </row>
    <row r="177" spans="1:5" ht="11.25" customHeight="1" x14ac:dyDescent="0.2">
      <c r="A177" s="67">
        <v>713330</v>
      </c>
      <c r="B177" s="68" t="s">
        <v>175</v>
      </c>
      <c r="C177" s="69">
        <v>474.83333333333331</v>
      </c>
      <c r="D177" s="70">
        <f t="shared" si="4"/>
        <v>4.4733350604897245E-3</v>
      </c>
      <c r="E177" s="71">
        <f t="shared" si="5"/>
        <v>115861</v>
      </c>
    </row>
    <row r="178" spans="1:5" ht="11.25" customHeight="1" x14ac:dyDescent="0.2">
      <c r="A178" s="67">
        <v>713340</v>
      </c>
      <c r="B178" s="68" t="s">
        <v>176</v>
      </c>
      <c r="C178" s="69">
        <v>216.16666666666666</v>
      </c>
      <c r="D178" s="70">
        <f t="shared" si="4"/>
        <v>2.0364744027571683E-3</v>
      </c>
      <c r="E178" s="71">
        <f t="shared" si="5"/>
        <v>52746</v>
      </c>
    </row>
    <row r="179" spans="1:5" ht="11.25" customHeight="1" x14ac:dyDescent="0.2">
      <c r="A179" s="67">
        <v>713360</v>
      </c>
      <c r="B179" s="68" t="s">
        <v>177</v>
      </c>
      <c r="C179" s="69">
        <v>367.16666666666669</v>
      </c>
      <c r="D179" s="70">
        <f t="shared" si="4"/>
        <v>3.4590232145520761E-3</v>
      </c>
      <c r="E179" s="71">
        <f t="shared" si="5"/>
        <v>89590</v>
      </c>
    </row>
    <row r="180" spans="1:5" ht="11.25" customHeight="1" x14ac:dyDescent="0.2">
      <c r="A180" s="67">
        <v>713370</v>
      </c>
      <c r="B180" s="68" t="s">
        <v>178</v>
      </c>
      <c r="C180" s="69">
        <v>303.33333333333331</v>
      </c>
      <c r="D180" s="70">
        <f t="shared" si="4"/>
        <v>2.857658761000807E-3</v>
      </c>
      <c r="E180" s="71">
        <f t="shared" si="5"/>
        <v>74015</v>
      </c>
    </row>
    <row r="181" spans="1:5" ht="11.25" customHeight="1" x14ac:dyDescent="0.2">
      <c r="A181" s="67">
        <v>713380</v>
      </c>
      <c r="B181" s="68" t="s">
        <v>179</v>
      </c>
      <c r="C181" s="69">
        <v>101</v>
      </c>
      <c r="D181" s="70">
        <f t="shared" si="4"/>
        <v>9.5150615888268627E-4</v>
      </c>
      <c r="E181" s="71">
        <f t="shared" si="5"/>
        <v>24644</v>
      </c>
    </row>
    <row r="182" spans="1:5" ht="11.25" customHeight="1" x14ac:dyDescent="0.2">
      <c r="A182" s="67">
        <v>713390</v>
      </c>
      <c r="B182" s="68" t="s">
        <v>180</v>
      </c>
      <c r="C182" s="69">
        <v>572</v>
      </c>
      <c r="D182" s="70">
        <f t="shared" si="4"/>
        <v>5.3887279493158077E-3</v>
      </c>
      <c r="E182" s="71">
        <f t="shared" si="5"/>
        <v>139571</v>
      </c>
    </row>
    <row r="183" spans="1:5" ht="11.25" customHeight="1" x14ac:dyDescent="0.2">
      <c r="A183" s="67">
        <v>713400</v>
      </c>
      <c r="B183" s="68" t="s">
        <v>181</v>
      </c>
      <c r="C183" s="69">
        <v>197.66666666666666</v>
      </c>
      <c r="D183" s="70">
        <f t="shared" si="4"/>
        <v>1.8621886211796466E-3</v>
      </c>
      <c r="E183" s="71">
        <f t="shared" si="5"/>
        <v>48232</v>
      </c>
    </row>
    <row r="184" spans="1:5" ht="11.25" customHeight="1" x14ac:dyDescent="0.2">
      <c r="A184" s="67">
        <v>713410</v>
      </c>
      <c r="B184" s="68" t="s">
        <v>182</v>
      </c>
      <c r="C184" s="69">
        <v>331.33333333333331</v>
      </c>
      <c r="D184" s="70">
        <f t="shared" si="4"/>
        <v>3.1214426466316504E-3</v>
      </c>
      <c r="E184" s="71">
        <f t="shared" si="5"/>
        <v>80847</v>
      </c>
    </row>
    <row r="185" spans="1:5" ht="11.25" customHeight="1" x14ac:dyDescent="0.2">
      <c r="A185" s="67">
        <v>713430</v>
      </c>
      <c r="B185" s="68" t="s">
        <v>183</v>
      </c>
      <c r="C185" s="69">
        <v>723</v>
      </c>
      <c r="D185" s="70">
        <f t="shared" si="4"/>
        <v>6.811276761110715E-3</v>
      </c>
      <c r="E185" s="71">
        <f t="shared" si="5"/>
        <v>176415</v>
      </c>
    </row>
    <row r="186" spans="1:5" ht="11.25" customHeight="1" x14ac:dyDescent="0.2">
      <c r="A186" s="67">
        <v>713440</v>
      </c>
      <c r="B186" s="68" t="s">
        <v>184</v>
      </c>
      <c r="C186" s="69">
        <v>297</v>
      </c>
      <c r="D186" s="70">
        <f t="shared" si="4"/>
        <v>2.7979933582985925E-3</v>
      </c>
      <c r="E186" s="71">
        <f t="shared" si="5"/>
        <v>72469</v>
      </c>
    </row>
    <row r="187" spans="1:5" ht="11.25" customHeight="1" x14ac:dyDescent="0.2">
      <c r="A187" s="67">
        <v>713450</v>
      </c>
      <c r="B187" s="68" t="s">
        <v>185</v>
      </c>
      <c r="C187" s="69">
        <v>425</v>
      </c>
      <c r="D187" s="70">
        <f t="shared" si="4"/>
        <v>4.0038625497538782E-3</v>
      </c>
      <c r="E187" s="71">
        <f t="shared" si="5"/>
        <v>103702</v>
      </c>
    </row>
    <row r="188" spans="1:5" ht="11.25" customHeight="1" x14ac:dyDescent="0.2">
      <c r="A188" s="67">
        <v>713460</v>
      </c>
      <c r="B188" s="68" t="s">
        <v>186</v>
      </c>
      <c r="C188" s="69">
        <v>246</v>
      </c>
      <c r="D188" s="70">
        <f t="shared" si="4"/>
        <v>2.3175298523281269E-3</v>
      </c>
      <c r="E188" s="71">
        <f t="shared" si="5"/>
        <v>60025</v>
      </c>
    </row>
    <row r="189" spans="1:5" ht="11.25" customHeight="1" x14ac:dyDescent="0.2">
      <c r="A189" s="67">
        <v>713470</v>
      </c>
      <c r="B189" s="68" t="s">
        <v>187</v>
      </c>
      <c r="C189" s="69">
        <v>400.16666666666669</v>
      </c>
      <c r="D189" s="70">
        <f t="shared" si="4"/>
        <v>3.7699113654741418E-3</v>
      </c>
      <c r="E189" s="71">
        <f t="shared" si="5"/>
        <v>97642</v>
      </c>
    </row>
    <row r="190" spans="1:5" ht="11.25" customHeight="1" x14ac:dyDescent="0.2">
      <c r="A190" s="67">
        <v>713480</v>
      </c>
      <c r="B190" s="72" t="s">
        <v>188</v>
      </c>
      <c r="C190" s="69">
        <v>263.66666666666669</v>
      </c>
      <c r="D190" s="70">
        <f t="shared" si="4"/>
        <v>2.4839649230237785E-3</v>
      </c>
      <c r="E190" s="71">
        <f t="shared" si="5"/>
        <v>64336</v>
      </c>
    </row>
    <row r="191" spans="1:5" ht="11.25" customHeight="1" x14ac:dyDescent="0.2">
      <c r="A191" s="67">
        <v>713490</v>
      </c>
      <c r="B191" s="68" t="s">
        <v>189</v>
      </c>
      <c r="C191" s="69">
        <v>936.66666666666663</v>
      </c>
      <c r="D191" s="70">
        <f t="shared" si="4"/>
        <v>8.8241990312222726E-3</v>
      </c>
      <c r="E191" s="71">
        <f t="shared" si="5"/>
        <v>228551</v>
      </c>
    </row>
    <row r="192" spans="1:5" ht="11.25" customHeight="1" x14ac:dyDescent="0.2">
      <c r="A192" s="67">
        <v>713500</v>
      </c>
      <c r="B192" s="68" t="s">
        <v>190</v>
      </c>
      <c r="C192" s="69">
        <v>335.33333333333331</v>
      </c>
      <c r="D192" s="70">
        <f t="shared" si="4"/>
        <v>3.1591260588646284E-3</v>
      </c>
      <c r="E192" s="71">
        <f t="shared" si="5"/>
        <v>81823</v>
      </c>
    </row>
    <row r="193" spans="1:5" ht="11.25" customHeight="1" x14ac:dyDescent="0.2">
      <c r="A193" s="67">
        <v>713510</v>
      </c>
      <c r="B193" s="68" t="s">
        <v>191</v>
      </c>
      <c r="C193" s="69">
        <v>122.66666666666667</v>
      </c>
      <c r="D193" s="70">
        <f t="shared" si="4"/>
        <v>1.1556246418113155E-3</v>
      </c>
      <c r="E193" s="71">
        <f t="shared" si="5"/>
        <v>29931</v>
      </c>
    </row>
    <row r="194" spans="1:5" ht="11.25" customHeight="1" x14ac:dyDescent="0.2">
      <c r="A194" s="67">
        <v>713520</v>
      </c>
      <c r="B194" s="68" t="s">
        <v>192</v>
      </c>
      <c r="C194" s="69">
        <v>850.5</v>
      </c>
      <c r="D194" s="70">
        <f t="shared" si="4"/>
        <v>8.012435526036879E-3</v>
      </c>
      <c r="E194" s="71">
        <f t="shared" si="5"/>
        <v>207526</v>
      </c>
    </row>
    <row r="195" spans="1:5" ht="11.25" customHeight="1" x14ac:dyDescent="0.2">
      <c r="A195" s="67">
        <v>713530</v>
      </c>
      <c r="B195" s="68" t="s">
        <v>193</v>
      </c>
      <c r="C195" s="69">
        <v>214.33333333333334</v>
      </c>
      <c r="D195" s="70">
        <f t="shared" ref="D195:D258" si="6">C195/$C$327</f>
        <v>2.0192028388170539E-3</v>
      </c>
      <c r="E195" s="71">
        <f t="shared" ref="E195:E258" si="7">ROUND($D195*$E$334,0)</f>
        <v>52298</v>
      </c>
    </row>
    <row r="196" spans="1:5" ht="11.25" customHeight="1" x14ac:dyDescent="0.2">
      <c r="A196" s="67">
        <v>713540</v>
      </c>
      <c r="B196" s="68" t="s">
        <v>194</v>
      </c>
      <c r="C196" s="69">
        <v>147.5</v>
      </c>
      <c r="D196" s="70">
        <f t="shared" si="6"/>
        <v>1.3895758260910518E-3</v>
      </c>
      <c r="E196" s="71">
        <f t="shared" si="7"/>
        <v>35991</v>
      </c>
    </row>
    <row r="197" spans="1:5" ht="11.25" customHeight="1" x14ac:dyDescent="0.2">
      <c r="A197" s="67">
        <v>713550</v>
      </c>
      <c r="B197" s="68" t="s">
        <v>195</v>
      </c>
      <c r="C197" s="69">
        <v>394.33333333333331</v>
      </c>
      <c r="D197" s="70">
        <f t="shared" si="6"/>
        <v>3.714956389301049E-3</v>
      </c>
      <c r="E197" s="71">
        <f t="shared" si="7"/>
        <v>96219</v>
      </c>
    </row>
    <row r="198" spans="1:5" ht="11.25" customHeight="1" x14ac:dyDescent="0.2">
      <c r="A198" s="67">
        <v>713560</v>
      </c>
      <c r="B198" s="68" t="s">
        <v>196</v>
      </c>
      <c r="C198" s="69">
        <v>228.5</v>
      </c>
      <c r="D198" s="70">
        <f t="shared" si="6"/>
        <v>2.1526649238088496E-3</v>
      </c>
      <c r="E198" s="71">
        <f t="shared" si="7"/>
        <v>55755</v>
      </c>
    </row>
    <row r="199" spans="1:5" ht="11.25" customHeight="1" x14ac:dyDescent="0.2">
      <c r="A199" s="67">
        <v>713570</v>
      </c>
      <c r="B199" s="68" t="s">
        <v>197</v>
      </c>
      <c r="C199" s="69">
        <v>157.83333333333334</v>
      </c>
      <c r="D199" s="70">
        <f t="shared" si="6"/>
        <v>1.4869246410262442E-3</v>
      </c>
      <c r="E199" s="71">
        <f t="shared" si="7"/>
        <v>38512</v>
      </c>
    </row>
    <row r="200" spans="1:5" ht="11.25" customHeight="1" x14ac:dyDescent="0.2">
      <c r="A200" s="67">
        <v>713580</v>
      </c>
      <c r="B200" s="68" t="s">
        <v>198</v>
      </c>
      <c r="C200" s="69">
        <v>195</v>
      </c>
      <c r="D200" s="70">
        <f t="shared" si="6"/>
        <v>1.8370663463576618E-3</v>
      </c>
      <c r="E200" s="71">
        <f t="shared" si="7"/>
        <v>47581</v>
      </c>
    </row>
    <row r="201" spans="1:5" ht="11.25" customHeight="1" x14ac:dyDescent="0.2">
      <c r="A201" s="67">
        <v>713590</v>
      </c>
      <c r="B201" s="68" t="s">
        <v>199</v>
      </c>
      <c r="C201" s="69">
        <v>355.5</v>
      </c>
      <c r="D201" s="70">
        <f t="shared" si="6"/>
        <v>3.349113262205891E-3</v>
      </c>
      <c r="E201" s="71">
        <f t="shared" si="7"/>
        <v>86744</v>
      </c>
    </row>
    <row r="202" spans="1:5" ht="11.25" customHeight="1" x14ac:dyDescent="0.2">
      <c r="A202" s="67">
        <v>713600</v>
      </c>
      <c r="B202" s="68" t="s">
        <v>200</v>
      </c>
      <c r="C202" s="69">
        <v>80.333333333333329</v>
      </c>
      <c r="D202" s="70">
        <f t="shared" si="6"/>
        <v>7.5680852901230161E-4</v>
      </c>
      <c r="E202" s="71">
        <f t="shared" si="7"/>
        <v>19602</v>
      </c>
    </row>
    <row r="203" spans="1:5" ht="11.25" customHeight="1" x14ac:dyDescent="0.2">
      <c r="A203" s="67">
        <v>713610</v>
      </c>
      <c r="B203" s="68" t="s">
        <v>201</v>
      </c>
      <c r="C203" s="69">
        <v>258.66666666666669</v>
      </c>
      <c r="D203" s="70">
        <f t="shared" si="6"/>
        <v>2.4368606577325567E-3</v>
      </c>
      <c r="E203" s="71">
        <f t="shared" si="7"/>
        <v>63116</v>
      </c>
    </row>
    <row r="204" spans="1:5" ht="11.25" customHeight="1" x14ac:dyDescent="0.2">
      <c r="A204" s="67">
        <v>713620</v>
      </c>
      <c r="B204" s="68" t="s">
        <v>202</v>
      </c>
      <c r="C204" s="69">
        <v>102.33333333333333</v>
      </c>
      <c r="D204" s="70">
        <f t="shared" si="6"/>
        <v>9.6406729629367881E-4</v>
      </c>
      <c r="E204" s="71">
        <f t="shared" si="7"/>
        <v>24970</v>
      </c>
    </row>
    <row r="205" spans="1:5" ht="11.25" customHeight="1" x14ac:dyDescent="0.2">
      <c r="A205" s="67">
        <v>713630</v>
      </c>
      <c r="B205" s="68" t="s">
        <v>203</v>
      </c>
      <c r="C205" s="69">
        <v>148.16666666666666</v>
      </c>
      <c r="D205" s="70">
        <f t="shared" si="6"/>
        <v>1.3958563947965479E-3</v>
      </c>
      <c r="E205" s="71">
        <f t="shared" si="7"/>
        <v>36153</v>
      </c>
    </row>
    <row r="206" spans="1:5" ht="11.25" customHeight="1" x14ac:dyDescent="0.2">
      <c r="A206" s="67">
        <v>713640</v>
      </c>
      <c r="B206" s="68" t="s">
        <v>204</v>
      </c>
      <c r="C206" s="69">
        <v>229</v>
      </c>
      <c r="D206" s="70">
        <f t="shared" si="6"/>
        <v>2.1573753503379717E-3</v>
      </c>
      <c r="E206" s="71">
        <f t="shared" si="7"/>
        <v>55877</v>
      </c>
    </row>
    <row r="207" spans="1:5" ht="11.25" customHeight="1" x14ac:dyDescent="0.2">
      <c r="A207" s="67">
        <v>713650</v>
      </c>
      <c r="B207" s="68" t="s">
        <v>205</v>
      </c>
      <c r="C207" s="69">
        <v>190</v>
      </c>
      <c r="D207" s="70">
        <f t="shared" si="6"/>
        <v>1.7899620810664396E-3</v>
      </c>
      <c r="E207" s="71">
        <f t="shared" si="7"/>
        <v>46361</v>
      </c>
    </row>
    <row r="208" spans="1:5" ht="11.25" customHeight="1" x14ac:dyDescent="0.2">
      <c r="A208" s="67">
        <v>713800</v>
      </c>
      <c r="B208" s="68" t="s">
        <v>206</v>
      </c>
      <c r="C208" s="69">
        <v>293.83333333333331</v>
      </c>
      <c r="D208" s="70">
        <f t="shared" si="6"/>
        <v>2.7681606569474851E-3</v>
      </c>
      <c r="E208" s="71">
        <f t="shared" si="7"/>
        <v>71697</v>
      </c>
    </row>
    <row r="209" spans="1:16361" ht="11.25" customHeight="1" x14ac:dyDescent="0.2">
      <c r="A209" s="67">
        <v>721280</v>
      </c>
      <c r="B209" s="68" t="s">
        <v>680</v>
      </c>
      <c r="C209" s="69">
        <v>0</v>
      </c>
      <c r="D209" s="70">
        <f t="shared" si="6"/>
        <v>0</v>
      </c>
      <c r="E209" s="71">
        <f t="shared" si="7"/>
        <v>0</v>
      </c>
      <c r="F209" s="73"/>
      <c r="G209" s="73"/>
      <c r="H209" s="74"/>
      <c r="I209" s="68"/>
      <c r="J209" s="73"/>
      <c r="K209" s="74"/>
      <c r="L209" s="68"/>
      <c r="M209" s="73"/>
      <c r="N209" s="74"/>
      <c r="O209" s="68"/>
      <c r="P209" s="73"/>
      <c r="Q209" s="74"/>
      <c r="R209" s="68"/>
      <c r="S209" s="73"/>
      <c r="T209" s="74"/>
      <c r="U209" s="68"/>
      <c r="V209" s="73"/>
      <c r="W209" s="74"/>
      <c r="X209" s="68"/>
      <c r="Y209" s="73"/>
      <c r="Z209" s="74"/>
      <c r="AA209" s="68"/>
      <c r="AB209" s="73"/>
      <c r="AC209" s="74"/>
      <c r="AD209" s="68"/>
      <c r="AE209" s="73"/>
      <c r="AF209" s="74"/>
      <c r="AG209" s="68"/>
      <c r="AH209" s="73"/>
      <c r="AI209" s="74"/>
      <c r="AJ209" s="68"/>
      <c r="AK209" s="73"/>
      <c r="AL209" s="74"/>
      <c r="AM209" s="68"/>
      <c r="AN209" s="73"/>
      <c r="AO209" s="74"/>
      <c r="AP209" s="68"/>
      <c r="AQ209" s="73"/>
      <c r="AR209" s="74"/>
      <c r="AS209" s="68"/>
      <c r="AT209" s="73"/>
      <c r="AU209" s="74"/>
      <c r="AV209" s="68"/>
      <c r="AW209" s="73"/>
      <c r="AX209" s="74"/>
      <c r="AY209" s="68"/>
      <c r="AZ209" s="73"/>
      <c r="BA209" s="74"/>
      <c r="BB209" s="68"/>
      <c r="BC209" s="73"/>
      <c r="BD209" s="74"/>
      <c r="BE209" s="68"/>
      <c r="BF209" s="73"/>
      <c r="BG209" s="74"/>
      <c r="BH209" s="68"/>
      <c r="BI209" s="73"/>
      <c r="BJ209" s="74"/>
      <c r="BK209" s="68"/>
      <c r="BL209" s="73"/>
      <c r="BM209" s="74"/>
      <c r="BN209" s="68"/>
      <c r="BO209" s="73"/>
      <c r="BP209" s="74"/>
      <c r="BQ209" s="68"/>
      <c r="BR209" s="73"/>
      <c r="BS209" s="74"/>
      <c r="BT209" s="68"/>
      <c r="BU209" s="73"/>
      <c r="BV209" s="74"/>
      <c r="BW209" s="68"/>
      <c r="BX209" s="73"/>
      <c r="BY209" s="74"/>
      <c r="BZ209" s="68"/>
      <c r="CA209" s="73"/>
      <c r="CB209" s="74"/>
      <c r="CC209" s="68"/>
      <c r="CD209" s="73"/>
      <c r="CE209" s="74"/>
      <c r="CF209" s="68"/>
      <c r="CG209" s="73"/>
      <c r="CH209" s="74"/>
      <c r="CI209" s="68"/>
      <c r="CJ209" s="73"/>
      <c r="CK209" s="74"/>
      <c r="CL209" s="68"/>
      <c r="CM209" s="73"/>
      <c r="CN209" s="74"/>
      <c r="CO209" s="68"/>
      <c r="CP209" s="73"/>
      <c r="CQ209" s="74"/>
      <c r="CR209" s="68"/>
      <c r="CS209" s="73"/>
      <c r="CT209" s="74"/>
      <c r="CU209" s="68"/>
      <c r="CV209" s="73"/>
      <c r="CW209" s="74"/>
      <c r="CX209" s="68"/>
      <c r="CY209" s="73"/>
      <c r="CZ209" s="74"/>
      <c r="DA209" s="68"/>
      <c r="DB209" s="73"/>
      <c r="DC209" s="74"/>
      <c r="DD209" s="68"/>
      <c r="DE209" s="73"/>
      <c r="DF209" s="74"/>
      <c r="DG209" s="68"/>
      <c r="DH209" s="73"/>
      <c r="DI209" s="74"/>
      <c r="DJ209" s="68"/>
      <c r="DK209" s="73"/>
      <c r="DL209" s="74"/>
      <c r="DM209" s="68"/>
      <c r="DN209" s="73"/>
      <c r="DO209" s="74"/>
      <c r="DP209" s="68"/>
      <c r="DQ209" s="73"/>
      <c r="DR209" s="74"/>
      <c r="DS209" s="68"/>
      <c r="DT209" s="73"/>
      <c r="DU209" s="74"/>
      <c r="DV209" s="68"/>
      <c r="DW209" s="73"/>
      <c r="DX209" s="74"/>
      <c r="DY209" s="68"/>
      <c r="DZ209" s="73"/>
      <c r="EA209" s="74"/>
      <c r="EB209" s="68"/>
      <c r="EC209" s="73"/>
      <c r="ED209" s="74"/>
      <c r="EE209" s="68"/>
      <c r="EF209" s="73"/>
      <c r="EG209" s="74"/>
      <c r="EH209" s="68"/>
      <c r="EI209" s="73"/>
      <c r="EJ209" s="74"/>
      <c r="EK209" s="68"/>
      <c r="EL209" s="73"/>
      <c r="EM209" s="74"/>
      <c r="EN209" s="68"/>
      <c r="EO209" s="73"/>
      <c r="EP209" s="74"/>
      <c r="EQ209" s="68"/>
      <c r="ER209" s="73"/>
      <c r="ES209" s="74"/>
      <c r="ET209" s="68"/>
      <c r="EU209" s="73"/>
      <c r="EV209" s="74"/>
      <c r="EW209" s="68"/>
      <c r="EX209" s="73"/>
      <c r="EY209" s="74"/>
      <c r="EZ209" s="68"/>
      <c r="FA209" s="73"/>
      <c r="FB209" s="74"/>
      <c r="FC209" s="68"/>
      <c r="FD209" s="73"/>
      <c r="FE209" s="74"/>
      <c r="FF209" s="68"/>
      <c r="FG209" s="73"/>
      <c r="FH209" s="74"/>
      <c r="FI209" s="68"/>
      <c r="FJ209" s="73"/>
      <c r="FK209" s="74"/>
      <c r="FL209" s="68"/>
      <c r="FM209" s="73"/>
      <c r="FN209" s="74"/>
      <c r="FO209" s="68"/>
      <c r="FP209" s="73"/>
      <c r="FQ209" s="74"/>
      <c r="FR209" s="68"/>
      <c r="FS209" s="73"/>
      <c r="FT209" s="74"/>
      <c r="FU209" s="68"/>
      <c r="FV209" s="73"/>
      <c r="FW209" s="74"/>
      <c r="FX209" s="68"/>
      <c r="FY209" s="73"/>
      <c r="FZ209" s="74"/>
      <c r="GA209" s="68"/>
      <c r="GB209" s="73"/>
      <c r="GC209" s="74"/>
      <c r="GD209" s="68"/>
      <c r="GE209" s="73"/>
      <c r="GF209" s="74"/>
      <c r="GG209" s="68"/>
      <c r="GH209" s="73"/>
      <c r="GI209" s="74"/>
      <c r="GJ209" s="68"/>
      <c r="GK209" s="73"/>
      <c r="GL209" s="74"/>
      <c r="GM209" s="68"/>
      <c r="GN209" s="73"/>
      <c r="GO209" s="74"/>
      <c r="GP209" s="68"/>
      <c r="GQ209" s="73"/>
      <c r="GR209" s="74"/>
      <c r="GS209" s="68"/>
      <c r="GT209" s="73"/>
      <c r="GU209" s="74"/>
      <c r="GV209" s="68"/>
      <c r="GW209" s="73"/>
      <c r="GX209" s="74"/>
      <c r="GY209" s="68"/>
      <c r="GZ209" s="73"/>
      <c r="HA209" s="74"/>
      <c r="HB209" s="68"/>
      <c r="HC209" s="73"/>
      <c r="HD209" s="74"/>
      <c r="HE209" s="68"/>
      <c r="HF209" s="73"/>
      <c r="HG209" s="74"/>
      <c r="HH209" s="68"/>
      <c r="HI209" s="73"/>
      <c r="HJ209" s="74"/>
      <c r="HK209" s="68"/>
      <c r="HL209" s="73"/>
      <c r="HM209" s="74"/>
      <c r="HN209" s="68"/>
      <c r="HO209" s="73"/>
      <c r="HP209" s="74"/>
      <c r="HQ209" s="68"/>
      <c r="HR209" s="73"/>
      <c r="HS209" s="74"/>
      <c r="HT209" s="68"/>
      <c r="HU209" s="73"/>
      <c r="HV209" s="74"/>
      <c r="HW209" s="68"/>
      <c r="HX209" s="73"/>
      <c r="HY209" s="74"/>
      <c r="HZ209" s="68"/>
      <c r="IA209" s="73"/>
      <c r="IB209" s="74"/>
      <c r="IC209" s="68"/>
      <c r="ID209" s="73"/>
      <c r="IE209" s="74"/>
      <c r="IF209" s="68"/>
      <c r="IG209" s="73"/>
      <c r="IH209" s="74"/>
      <c r="II209" s="68"/>
      <c r="IJ209" s="73"/>
      <c r="IK209" s="74"/>
      <c r="IL209" s="68"/>
      <c r="IM209" s="73"/>
      <c r="IN209" s="74"/>
      <c r="IO209" s="68"/>
      <c r="IP209" s="73"/>
      <c r="IQ209" s="74"/>
      <c r="IR209" s="68"/>
      <c r="IS209" s="73"/>
      <c r="IT209" s="74"/>
      <c r="IU209" s="68"/>
      <c r="IV209" s="73"/>
      <c r="IW209" s="74"/>
      <c r="IX209" s="68"/>
      <c r="IY209" s="73"/>
      <c r="IZ209" s="74"/>
      <c r="JA209" s="68"/>
      <c r="JB209" s="73"/>
      <c r="JC209" s="74"/>
      <c r="JD209" s="68"/>
      <c r="JE209" s="73"/>
      <c r="JF209" s="74"/>
      <c r="JG209" s="68"/>
      <c r="JH209" s="73"/>
      <c r="JI209" s="74"/>
      <c r="JJ209" s="68"/>
      <c r="JK209" s="73"/>
      <c r="JL209" s="74"/>
      <c r="JM209" s="68"/>
      <c r="JN209" s="73"/>
      <c r="JO209" s="74"/>
      <c r="JP209" s="68"/>
      <c r="JQ209" s="73"/>
      <c r="JR209" s="74"/>
      <c r="JS209" s="68"/>
      <c r="JT209" s="73"/>
      <c r="JU209" s="74"/>
      <c r="JV209" s="68"/>
      <c r="JW209" s="73"/>
      <c r="JX209" s="74"/>
      <c r="JY209" s="68"/>
      <c r="JZ209" s="73"/>
      <c r="KA209" s="74"/>
      <c r="KB209" s="68"/>
      <c r="KC209" s="73"/>
      <c r="KD209" s="74"/>
      <c r="KE209" s="68"/>
      <c r="KF209" s="73"/>
      <c r="KG209" s="74"/>
      <c r="KH209" s="68"/>
      <c r="KI209" s="73"/>
      <c r="KJ209" s="74"/>
      <c r="KK209" s="68"/>
      <c r="KL209" s="73"/>
      <c r="KM209" s="74"/>
      <c r="KN209" s="68"/>
      <c r="KO209" s="73"/>
      <c r="KP209" s="74"/>
      <c r="KQ209" s="68"/>
      <c r="KR209" s="73"/>
      <c r="KS209" s="74"/>
      <c r="KT209" s="68"/>
      <c r="KU209" s="73"/>
      <c r="KV209" s="74"/>
      <c r="KW209" s="68"/>
      <c r="KX209" s="73"/>
      <c r="KY209" s="74"/>
      <c r="KZ209" s="68"/>
      <c r="LA209" s="73"/>
      <c r="LB209" s="74"/>
      <c r="LC209" s="68"/>
      <c r="LD209" s="73"/>
      <c r="LE209" s="74"/>
      <c r="LF209" s="68"/>
      <c r="LG209" s="73"/>
      <c r="LH209" s="74"/>
      <c r="LI209" s="68"/>
      <c r="LJ209" s="73"/>
      <c r="LK209" s="74"/>
      <c r="LL209" s="68"/>
      <c r="LM209" s="73"/>
      <c r="LN209" s="74"/>
      <c r="LO209" s="68"/>
      <c r="LP209" s="73"/>
      <c r="LQ209" s="74"/>
      <c r="LR209" s="68"/>
      <c r="LS209" s="73"/>
      <c r="LT209" s="74"/>
      <c r="LU209" s="68"/>
      <c r="LV209" s="73"/>
      <c r="LW209" s="74"/>
      <c r="LX209" s="68"/>
      <c r="LY209" s="73"/>
      <c r="LZ209" s="74"/>
      <c r="MA209" s="68"/>
      <c r="MB209" s="73"/>
      <c r="MC209" s="74"/>
      <c r="MD209" s="68"/>
      <c r="ME209" s="73"/>
      <c r="MF209" s="74"/>
      <c r="MG209" s="68"/>
      <c r="MH209" s="73"/>
      <c r="MI209" s="74"/>
      <c r="MJ209" s="68"/>
      <c r="MK209" s="73"/>
      <c r="ML209" s="74"/>
      <c r="MM209" s="68"/>
      <c r="MN209" s="73"/>
      <c r="MO209" s="74"/>
      <c r="MP209" s="68"/>
      <c r="MQ209" s="73"/>
      <c r="MR209" s="74"/>
      <c r="MS209" s="68"/>
      <c r="MT209" s="73"/>
      <c r="MU209" s="74"/>
      <c r="MV209" s="68"/>
      <c r="MW209" s="73"/>
      <c r="MX209" s="74"/>
      <c r="MY209" s="68"/>
      <c r="MZ209" s="73"/>
      <c r="NA209" s="74"/>
      <c r="NB209" s="68"/>
      <c r="NC209" s="73"/>
      <c r="ND209" s="74"/>
      <c r="NE209" s="68"/>
      <c r="NF209" s="73"/>
      <c r="NG209" s="74"/>
      <c r="NH209" s="68"/>
      <c r="NI209" s="73"/>
      <c r="NJ209" s="74"/>
      <c r="NK209" s="68"/>
      <c r="NL209" s="73"/>
      <c r="NM209" s="74"/>
      <c r="NN209" s="68"/>
      <c r="NO209" s="73"/>
      <c r="NP209" s="74"/>
      <c r="NQ209" s="68"/>
      <c r="NR209" s="73"/>
      <c r="NS209" s="74"/>
      <c r="NT209" s="68"/>
      <c r="NU209" s="73"/>
      <c r="NV209" s="74"/>
      <c r="NW209" s="68"/>
      <c r="NX209" s="73"/>
      <c r="NY209" s="74"/>
      <c r="NZ209" s="68"/>
      <c r="OA209" s="73"/>
      <c r="OB209" s="74"/>
      <c r="OC209" s="68"/>
      <c r="OD209" s="73"/>
      <c r="OE209" s="74"/>
      <c r="OF209" s="68"/>
      <c r="OG209" s="73"/>
      <c r="OH209" s="74"/>
      <c r="OI209" s="68"/>
      <c r="OJ209" s="73"/>
      <c r="OK209" s="74"/>
      <c r="OL209" s="68"/>
      <c r="OM209" s="73"/>
      <c r="ON209" s="74"/>
      <c r="OO209" s="68"/>
      <c r="OP209" s="73"/>
      <c r="OQ209" s="74"/>
      <c r="OR209" s="68"/>
      <c r="OS209" s="73"/>
      <c r="OT209" s="74"/>
      <c r="OU209" s="68"/>
      <c r="OV209" s="73"/>
      <c r="OW209" s="74"/>
      <c r="OX209" s="68"/>
      <c r="OY209" s="73"/>
      <c r="OZ209" s="74"/>
      <c r="PA209" s="68"/>
      <c r="PB209" s="73"/>
      <c r="PC209" s="74"/>
      <c r="PD209" s="68"/>
      <c r="PE209" s="73"/>
      <c r="PF209" s="74"/>
      <c r="PG209" s="68"/>
      <c r="PH209" s="73"/>
      <c r="PI209" s="74"/>
      <c r="PJ209" s="68"/>
      <c r="PK209" s="73"/>
      <c r="PL209" s="74"/>
      <c r="PM209" s="68"/>
      <c r="PN209" s="73"/>
      <c r="PO209" s="74"/>
      <c r="PP209" s="68"/>
      <c r="PQ209" s="73"/>
      <c r="PR209" s="74"/>
      <c r="PS209" s="68"/>
      <c r="PT209" s="73"/>
      <c r="PU209" s="74"/>
      <c r="PV209" s="68"/>
      <c r="PW209" s="73"/>
      <c r="PX209" s="74"/>
      <c r="PY209" s="68"/>
      <c r="PZ209" s="73"/>
      <c r="QA209" s="74"/>
      <c r="QB209" s="68"/>
      <c r="QC209" s="73"/>
      <c r="QD209" s="74"/>
      <c r="QE209" s="68"/>
      <c r="QF209" s="73"/>
      <c r="QG209" s="74"/>
      <c r="QH209" s="68"/>
      <c r="QI209" s="73"/>
      <c r="QJ209" s="74"/>
      <c r="QK209" s="68"/>
      <c r="QL209" s="73"/>
      <c r="QM209" s="74"/>
      <c r="QN209" s="68"/>
      <c r="QO209" s="73"/>
      <c r="QP209" s="74"/>
      <c r="QQ209" s="68"/>
      <c r="QR209" s="73"/>
      <c r="QS209" s="74"/>
      <c r="QT209" s="68"/>
      <c r="QU209" s="73"/>
      <c r="QV209" s="74"/>
      <c r="QW209" s="68"/>
      <c r="QX209" s="73"/>
      <c r="QY209" s="74"/>
      <c r="QZ209" s="68"/>
      <c r="RA209" s="73"/>
      <c r="RB209" s="74"/>
      <c r="RC209" s="68"/>
      <c r="RD209" s="73"/>
      <c r="RE209" s="74"/>
      <c r="RF209" s="68"/>
      <c r="RG209" s="73"/>
      <c r="RH209" s="74"/>
      <c r="RI209" s="68"/>
      <c r="RJ209" s="73"/>
      <c r="RK209" s="74"/>
      <c r="RL209" s="68"/>
      <c r="RM209" s="73"/>
      <c r="RN209" s="74"/>
      <c r="RO209" s="68"/>
      <c r="RP209" s="73"/>
      <c r="RQ209" s="74"/>
      <c r="RR209" s="68"/>
      <c r="RS209" s="73"/>
      <c r="RT209" s="74"/>
      <c r="RU209" s="68"/>
      <c r="RV209" s="73"/>
      <c r="RW209" s="74"/>
      <c r="RX209" s="68"/>
      <c r="RY209" s="73"/>
      <c r="RZ209" s="74"/>
      <c r="SA209" s="68"/>
      <c r="SB209" s="73"/>
      <c r="SC209" s="74"/>
      <c r="SD209" s="68"/>
      <c r="SE209" s="73"/>
      <c r="SF209" s="74"/>
      <c r="SG209" s="68"/>
      <c r="SH209" s="73"/>
      <c r="SI209" s="74"/>
      <c r="SJ209" s="68"/>
      <c r="SK209" s="73"/>
      <c r="SL209" s="74"/>
      <c r="SM209" s="68"/>
      <c r="SN209" s="73"/>
      <c r="SO209" s="74"/>
      <c r="SP209" s="68"/>
      <c r="SQ209" s="73"/>
      <c r="SR209" s="74"/>
      <c r="SS209" s="68"/>
      <c r="ST209" s="73"/>
      <c r="SU209" s="74"/>
      <c r="SV209" s="68"/>
      <c r="SW209" s="73"/>
      <c r="SX209" s="74"/>
      <c r="SY209" s="68"/>
      <c r="SZ209" s="73"/>
      <c r="TA209" s="74"/>
      <c r="TB209" s="68"/>
      <c r="TC209" s="73"/>
      <c r="TD209" s="74"/>
      <c r="TE209" s="68"/>
      <c r="TF209" s="73"/>
      <c r="TG209" s="74"/>
      <c r="TH209" s="68"/>
      <c r="TI209" s="73"/>
      <c r="TJ209" s="74"/>
      <c r="TK209" s="68"/>
      <c r="TL209" s="73"/>
      <c r="TM209" s="74"/>
      <c r="TN209" s="68"/>
      <c r="TO209" s="73"/>
      <c r="TP209" s="74"/>
      <c r="TQ209" s="68"/>
      <c r="TR209" s="73"/>
      <c r="TS209" s="74"/>
      <c r="TT209" s="68"/>
      <c r="TU209" s="73"/>
      <c r="TV209" s="74"/>
      <c r="TW209" s="68"/>
      <c r="TX209" s="73"/>
      <c r="TY209" s="74"/>
      <c r="TZ209" s="68"/>
      <c r="UA209" s="73"/>
      <c r="UB209" s="74"/>
      <c r="UC209" s="68"/>
      <c r="UD209" s="73"/>
      <c r="UE209" s="74"/>
      <c r="UF209" s="68"/>
      <c r="UG209" s="73"/>
      <c r="UH209" s="74"/>
      <c r="UI209" s="68"/>
      <c r="UJ209" s="73"/>
      <c r="UK209" s="74"/>
      <c r="UL209" s="68"/>
      <c r="UM209" s="73"/>
      <c r="UN209" s="74"/>
      <c r="UO209" s="68"/>
      <c r="UP209" s="73"/>
      <c r="UQ209" s="74"/>
      <c r="UR209" s="68"/>
      <c r="US209" s="73"/>
      <c r="UT209" s="74"/>
      <c r="UU209" s="68"/>
      <c r="UV209" s="73"/>
      <c r="UW209" s="74"/>
      <c r="UX209" s="68"/>
      <c r="UY209" s="73"/>
      <c r="UZ209" s="74"/>
      <c r="VA209" s="68"/>
      <c r="VB209" s="73"/>
      <c r="VC209" s="74"/>
      <c r="VD209" s="68"/>
      <c r="VE209" s="73"/>
      <c r="VF209" s="74"/>
      <c r="VG209" s="68"/>
      <c r="VH209" s="73"/>
      <c r="VI209" s="74"/>
      <c r="VJ209" s="68"/>
      <c r="VK209" s="73"/>
      <c r="VL209" s="74"/>
      <c r="VM209" s="68"/>
      <c r="VN209" s="73"/>
      <c r="VO209" s="74"/>
      <c r="VP209" s="68"/>
      <c r="VQ209" s="73"/>
      <c r="VR209" s="74"/>
      <c r="VS209" s="68"/>
      <c r="VT209" s="73"/>
      <c r="VU209" s="74"/>
      <c r="VV209" s="68"/>
      <c r="VW209" s="73"/>
      <c r="VX209" s="74"/>
      <c r="VY209" s="68"/>
      <c r="VZ209" s="73"/>
      <c r="WA209" s="74"/>
      <c r="WB209" s="68"/>
      <c r="WC209" s="73"/>
      <c r="WD209" s="74"/>
      <c r="WE209" s="68"/>
      <c r="WF209" s="73"/>
      <c r="WG209" s="74"/>
      <c r="WH209" s="68"/>
      <c r="WI209" s="73"/>
      <c r="WJ209" s="74"/>
      <c r="WK209" s="68"/>
      <c r="WL209" s="73"/>
      <c r="WM209" s="74"/>
      <c r="WN209" s="68"/>
      <c r="WO209" s="73"/>
      <c r="WP209" s="74"/>
      <c r="WQ209" s="68"/>
      <c r="WR209" s="73"/>
      <c r="WS209" s="74"/>
      <c r="WT209" s="68"/>
      <c r="WU209" s="73"/>
      <c r="WV209" s="74"/>
      <c r="WW209" s="68"/>
      <c r="WX209" s="73"/>
      <c r="WY209" s="74"/>
      <c r="WZ209" s="68"/>
      <c r="XA209" s="73"/>
      <c r="XB209" s="74"/>
      <c r="XC209" s="68"/>
      <c r="XD209" s="73"/>
      <c r="XE209" s="74"/>
      <c r="XF209" s="68"/>
      <c r="XG209" s="73"/>
      <c r="XH209" s="74"/>
      <c r="XI209" s="68"/>
      <c r="XJ209" s="73"/>
      <c r="XK209" s="74"/>
      <c r="XL209" s="68"/>
      <c r="XM209" s="73"/>
      <c r="XN209" s="74"/>
      <c r="XO209" s="68"/>
      <c r="XP209" s="73"/>
      <c r="XQ209" s="74"/>
      <c r="XR209" s="68"/>
      <c r="XS209" s="73"/>
      <c r="XT209" s="74"/>
      <c r="XU209" s="68"/>
      <c r="XV209" s="73"/>
      <c r="XW209" s="74"/>
      <c r="XX209" s="68"/>
      <c r="XY209" s="73"/>
      <c r="XZ209" s="74"/>
      <c r="YA209" s="68"/>
      <c r="YB209" s="73"/>
      <c r="YC209" s="74"/>
      <c r="YD209" s="68"/>
      <c r="YE209" s="73"/>
      <c r="YF209" s="74"/>
      <c r="YG209" s="68"/>
      <c r="YH209" s="73"/>
      <c r="YI209" s="74"/>
      <c r="YJ209" s="68"/>
      <c r="YK209" s="73"/>
      <c r="YL209" s="74"/>
      <c r="YM209" s="68"/>
      <c r="YN209" s="73"/>
      <c r="YO209" s="74"/>
      <c r="YP209" s="68"/>
      <c r="YQ209" s="73"/>
      <c r="YR209" s="74"/>
      <c r="YS209" s="68"/>
      <c r="YT209" s="73"/>
      <c r="YU209" s="74"/>
      <c r="YV209" s="68"/>
      <c r="YW209" s="73"/>
      <c r="YX209" s="74"/>
      <c r="YY209" s="68"/>
      <c r="YZ209" s="73"/>
      <c r="ZA209" s="74"/>
      <c r="ZB209" s="68"/>
      <c r="ZC209" s="73"/>
      <c r="ZD209" s="74"/>
      <c r="ZE209" s="68"/>
      <c r="ZF209" s="73"/>
      <c r="ZG209" s="74"/>
      <c r="ZH209" s="68"/>
      <c r="ZI209" s="73"/>
      <c r="ZJ209" s="74"/>
      <c r="ZK209" s="68"/>
      <c r="ZL209" s="73"/>
      <c r="ZM209" s="74"/>
      <c r="ZN209" s="68"/>
      <c r="ZO209" s="73"/>
      <c r="ZP209" s="74"/>
      <c r="ZQ209" s="68"/>
      <c r="ZR209" s="73"/>
      <c r="ZS209" s="74"/>
      <c r="ZT209" s="68"/>
      <c r="ZU209" s="73"/>
      <c r="ZV209" s="74"/>
      <c r="ZW209" s="68"/>
      <c r="ZX209" s="73"/>
      <c r="ZY209" s="74"/>
      <c r="ZZ209" s="68"/>
      <c r="AAA209" s="73"/>
      <c r="AAB209" s="74"/>
      <c r="AAC209" s="68"/>
      <c r="AAD209" s="73"/>
      <c r="AAE209" s="74"/>
      <c r="AAF209" s="68"/>
      <c r="AAG209" s="73"/>
      <c r="AAH209" s="74"/>
      <c r="AAI209" s="68"/>
      <c r="AAJ209" s="73"/>
      <c r="AAK209" s="74"/>
      <c r="AAL209" s="68"/>
      <c r="AAM209" s="73"/>
      <c r="AAN209" s="74"/>
      <c r="AAO209" s="68"/>
      <c r="AAP209" s="73"/>
      <c r="AAQ209" s="74"/>
      <c r="AAR209" s="68"/>
      <c r="AAS209" s="73"/>
      <c r="AAT209" s="74"/>
      <c r="AAU209" s="68"/>
      <c r="AAV209" s="73"/>
      <c r="AAW209" s="74"/>
      <c r="AAX209" s="68"/>
      <c r="AAY209" s="73"/>
      <c r="AAZ209" s="74"/>
      <c r="ABA209" s="68"/>
      <c r="ABB209" s="73"/>
      <c r="ABC209" s="74"/>
      <c r="ABD209" s="68"/>
      <c r="ABE209" s="73"/>
      <c r="ABF209" s="74"/>
      <c r="ABG209" s="68"/>
      <c r="ABH209" s="73"/>
      <c r="ABI209" s="74"/>
      <c r="ABJ209" s="68"/>
      <c r="ABK209" s="73"/>
      <c r="ABL209" s="74"/>
      <c r="ABM209" s="68"/>
      <c r="ABN209" s="73"/>
      <c r="ABO209" s="74"/>
      <c r="ABP209" s="68"/>
      <c r="ABQ209" s="73"/>
      <c r="ABR209" s="74"/>
      <c r="ABS209" s="68"/>
      <c r="ABT209" s="73"/>
      <c r="ABU209" s="74"/>
      <c r="ABV209" s="68"/>
      <c r="ABW209" s="73"/>
      <c r="ABX209" s="74"/>
      <c r="ABY209" s="68"/>
      <c r="ABZ209" s="73"/>
      <c r="ACA209" s="74"/>
      <c r="ACB209" s="68"/>
      <c r="ACC209" s="73"/>
      <c r="ACD209" s="74"/>
      <c r="ACE209" s="68"/>
      <c r="ACF209" s="73"/>
      <c r="ACG209" s="74"/>
      <c r="ACH209" s="68"/>
      <c r="ACI209" s="73"/>
      <c r="ACJ209" s="74"/>
      <c r="ACK209" s="68"/>
      <c r="ACL209" s="73"/>
      <c r="ACM209" s="74"/>
      <c r="ACN209" s="68"/>
      <c r="ACO209" s="73"/>
      <c r="ACP209" s="74"/>
      <c r="ACQ209" s="68"/>
      <c r="ACR209" s="73"/>
      <c r="ACS209" s="74"/>
      <c r="ACT209" s="68"/>
      <c r="ACU209" s="73"/>
      <c r="ACV209" s="74"/>
      <c r="ACW209" s="68"/>
      <c r="ACX209" s="73"/>
      <c r="ACY209" s="74"/>
      <c r="ACZ209" s="68"/>
      <c r="ADA209" s="73"/>
      <c r="ADB209" s="74"/>
      <c r="ADC209" s="68"/>
      <c r="ADD209" s="73"/>
      <c r="ADE209" s="74"/>
      <c r="ADF209" s="68"/>
      <c r="ADG209" s="73"/>
      <c r="ADH209" s="74"/>
      <c r="ADI209" s="68"/>
      <c r="ADJ209" s="73"/>
      <c r="ADK209" s="74"/>
      <c r="ADL209" s="68"/>
      <c r="ADM209" s="73"/>
      <c r="ADN209" s="74"/>
      <c r="ADO209" s="68"/>
      <c r="ADP209" s="73"/>
      <c r="ADQ209" s="74"/>
      <c r="ADR209" s="68"/>
      <c r="ADS209" s="73"/>
      <c r="ADT209" s="74"/>
      <c r="ADU209" s="68"/>
      <c r="ADV209" s="73"/>
      <c r="ADW209" s="74"/>
      <c r="ADX209" s="68"/>
      <c r="ADY209" s="73"/>
      <c r="ADZ209" s="74"/>
      <c r="AEA209" s="68"/>
      <c r="AEB209" s="73"/>
      <c r="AEC209" s="74"/>
      <c r="AED209" s="68"/>
      <c r="AEE209" s="73"/>
      <c r="AEF209" s="74"/>
      <c r="AEG209" s="68"/>
      <c r="AEH209" s="73"/>
      <c r="AEI209" s="74"/>
      <c r="AEJ209" s="68"/>
      <c r="AEK209" s="73"/>
      <c r="AEL209" s="74"/>
      <c r="AEM209" s="68"/>
      <c r="AEN209" s="73"/>
      <c r="AEO209" s="74"/>
      <c r="AEP209" s="68"/>
      <c r="AEQ209" s="73"/>
      <c r="AER209" s="74"/>
      <c r="AES209" s="68"/>
      <c r="AET209" s="73"/>
      <c r="AEU209" s="74"/>
      <c r="AEV209" s="68"/>
      <c r="AEW209" s="73"/>
      <c r="AEX209" s="74"/>
      <c r="AEY209" s="68"/>
      <c r="AEZ209" s="73"/>
      <c r="AFA209" s="74"/>
      <c r="AFB209" s="68"/>
      <c r="AFC209" s="73"/>
      <c r="AFD209" s="74"/>
      <c r="AFE209" s="68"/>
      <c r="AFF209" s="73"/>
      <c r="AFG209" s="74"/>
      <c r="AFH209" s="68"/>
      <c r="AFI209" s="73"/>
      <c r="AFJ209" s="74"/>
      <c r="AFK209" s="68"/>
      <c r="AFL209" s="73"/>
      <c r="AFM209" s="74"/>
      <c r="AFN209" s="68"/>
      <c r="AFO209" s="73"/>
      <c r="AFP209" s="74"/>
      <c r="AFQ209" s="68"/>
      <c r="AFR209" s="73"/>
      <c r="AFS209" s="74"/>
      <c r="AFT209" s="68"/>
      <c r="AFU209" s="73"/>
      <c r="AFV209" s="74"/>
      <c r="AFW209" s="68"/>
      <c r="AFX209" s="73"/>
      <c r="AFY209" s="74"/>
      <c r="AFZ209" s="68"/>
      <c r="AGA209" s="73"/>
      <c r="AGB209" s="74"/>
      <c r="AGC209" s="68"/>
      <c r="AGD209" s="73"/>
      <c r="AGE209" s="74"/>
      <c r="AGF209" s="68"/>
      <c r="AGG209" s="73"/>
      <c r="AGH209" s="74"/>
      <c r="AGI209" s="68"/>
      <c r="AGJ209" s="73"/>
      <c r="AGK209" s="74"/>
      <c r="AGL209" s="68"/>
      <c r="AGM209" s="73"/>
      <c r="AGN209" s="74"/>
      <c r="AGO209" s="68"/>
      <c r="AGP209" s="73"/>
      <c r="AGQ209" s="74"/>
      <c r="AGR209" s="68"/>
      <c r="AGS209" s="73"/>
      <c r="AGT209" s="74"/>
      <c r="AGU209" s="68"/>
      <c r="AGV209" s="73"/>
      <c r="AGW209" s="74"/>
      <c r="AGX209" s="68"/>
      <c r="AGY209" s="73"/>
      <c r="AGZ209" s="74"/>
      <c r="AHA209" s="68"/>
      <c r="AHB209" s="73"/>
      <c r="AHC209" s="74"/>
      <c r="AHD209" s="68"/>
      <c r="AHE209" s="73"/>
      <c r="AHF209" s="74"/>
      <c r="AHG209" s="68"/>
      <c r="AHH209" s="73"/>
      <c r="AHI209" s="74"/>
      <c r="AHJ209" s="68"/>
      <c r="AHK209" s="73"/>
      <c r="AHL209" s="74"/>
      <c r="AHM209" s="68"/>
      <c r="AHN209" s="73"/>
      <c r="AHO209" s="74"/>
      <c r="AHP209" s="68"/>
      <c r="AHQ209" s="73"/>
      <c r="AHR209" s="74"/>
      <c r="AHS209" s="68"/>
      <c r="AHT209" s="73"/>
      <c r="AHU209" s="74"/>
      <c r="AHV209" s="68"/>
      <c r="AHW209" s="73"/>
      <c r="AHX209" s="74"/>
      <c r="AHY209" s="68"/>
      <c r="AHZ209" s="73"/>
      <c r="AIA209" s="74"/>
      <c r="AIB209" s="68"/>
      <c r="AIC209" s="73"/>
      <c r="AID209" s="74"/>
      <c r="AIE209" s="68"/>
      <c r="AIF209" s="73"/>
      <c r="AIG209" s="74"/>
      <c r="AIH209" s="68"/>
      <c r="AII209" s="73"/>
      <c r="AIJ209" s="74"/>
      <c r="AIK209" s="68"/>
      <c r="AIL209" s="73"/>
      <c r="AIM209" s="74"/>
      <c r="AIN209" s="68"/>
      <c r="AIO209" s="73"/>
      <c r="AIP209" s="74"/>
      <c r="AIQ209" s="68"/>
      <c r="AIR209" s="73"/>
      <c r="AIS209" s="74"/>
      <c r="AIT209" s="68"/>
      <c r="AIU209" s="73"/>
      <c r="AIV209" s="74"/>
      <c r="AIW209" s="68"/>
      <c r="AIX209" s="73"/>
      <c r="AIY209" s="74"/>
      <c r="AIZ209" s="68"/>
      <c r="AJA209" s="73"/>
      <c r="AJB209" s="74"/>
      <c r="AJC209" s="68"/>
      <c r="AJD209" s="73"/>
      <c r="AJE209" s="74"/>
      <c r="AJF209" s="68"/>
      <c r="AJG209" s="73"/>
      <c r="AJH209" s="74"/>
      <c r="AJI209" s="68"/>
      <c r="AJJ209" s="73"/>
      <c r="AJK209" s="74"/>
      <c r="AJL209" s="68"/>
      <c r="AJM209" s="73"/>
      <c r="AJN209" s="74"/>
      <c r="AJO209" s="68"/>
      <c r="AJP209" s="73"/>
      <c r="AJQ209" s="74"/>
      <c r="AJR209" s="68"/>
      <c r="AJS209" s="73"/>
      <c r="AJT209" s="74"/>
      <c r="AJU209" s="68"/>
      <c r="AJV209" s="73"/>
      <c r="AJW209" s="74"/>
      <c r="AJX209" s="68"/>
      <c r="AJY209" s="73"/>
      <c r="AJZ209" s="74"/>
      <c r="AKA209" s="68"/>
      <c r="AKB209" s="73"/>
      <c r="AKC209" s="74"/>
      <c r="AKD209" s="68"/>
      <c r="AKE209" s="73"/>
      <c r="AKF209" s="74"/>
      <c r="AKG209" s="68"/>
      <c r="AKH209" s="73"/>
      <c r="AKI209" s="74"/>
      <c r="AKJ209" s="68"/>
      <c r="AKK209" s="73"/>
      <c r="AKL209" s="74"/>
      <c r="AKM209" s="68"/>
      <c r="AKN209" s="73"/>
      <c r="AKO209" s="74"/>
      <c r="AKP209" s="68"/>
      <c r="AKQ209" s="73"/>
      <c r="AKR209" s="74"/>
      <c r="AKS209" s="68"/>
      <c r="AKT209" s="73"/>
      <c r="AKU209" s="74"/>
      <c r="AKV209" s="68"/>
      <c r="AKW209" s="73"/>
      <c r="AKX209" s="74"/>
      <c r="AKY209" s="68"/>
      <c r="AKZ209" s="73"/>
      <c r="ALA209" s="74"/>
      <c r="ALB209" s="68"/>
      <c r="ALC209" s="73"/>
      <c r="ALD209" s="74"/>
      <c r="ALE209" s="68"/>
      <c r="ALF209" s="73"/>
      <c r="ALG209" s="74"/>
      <c r="ALH209" s="68"/>
      <c r="ALI209" s="73"/>
      <c r="ALJ209" s="74"/>
      <c r="ALK209" s="68"/>
      <c r="ALL209" s="73"/>
      <c r="ALM209" s="74"/>
      <c r="ALN209" s="68"/>
      <c r="ALO209" s="73"/>
      <c r="ALP209" s="74"/>
      <c r="ALQ209" s="68"/>
      <c r="ALR209" s="73"/>
      <c r="ALS209" s="74"/>
      <c r="ALT209" s="68"/>
      <c r="ALU209" s="73"/>
      <c r="ALV209" s="74"/>
      <c r="ALW209" s="68"/>
      <c r="ALX209" s="73"/>
      <c r="ALY209" s="74"/>
      <c r="ALZ209" s="68"/>
      <c r="AMA209" s="73"/>
      <c r="AMB209" s="74"/>
      <c r="AMC209" s="68"/>
      <c r="AMD209" s="73"/>
      <c r="AME209" s="74"/>
      <c r="AMF209" s="68"/>
      <c r="AMG209" s="73"/>
      <c r="AMH209" s="74"/>
      <c r="AMI209" s="68"/>
      <c r="AMJ209" s="73"/>
      <c r="AMK209" s="74"/>
      <c r="AML209" s="68"/>
      <c r="AMM209" s="73"/>
      <c r="AMN209" s="74"/>
      <c r="AMO209" s="68"/>
      <c r="AMP209" s="73"/>
      <c r="AMQ209" s="74"/>
      <c r="AMR209" s="68"/>
      <c r="AMS209" s="73"/>
      <c r="AMT209" s="74"/>
      <c r="AMU209" s="68"/>
      <c r="AMV209" s="73"/>
      <c r="AMW209" s="74"/>
      <c r="AMX209" s="68"/>
      <c r="AMY209" s="73"/>
      <c r="AMZ209" s="74"/>
      <c r="ANA209" s="68"/>
      <c r="ANB209" s="73"/>
      <c r="ANC209" s="74"/>
      <c r="AND209" s="68"/>
      <c r="ANE209" s="73"/>
      <c r="ANF209" s="74"/>
      <c r="ANG209" s="68"/>
      <c r="ANH209" s="73"/>
      <c r="ANI209" s="74"/>
      <c r="ANJ209" s="68"/>
      <c r="ANK209" s="73"/>
      <c r="ANL209" s="74"/>
      <c r="ANM209" s="68"/>
      <c r="ANN209" s="73"/>
      <c r="ANO209" s="74"/>
      <c r="ANP209" s="68"/>
      <c r="ANQ209" s="73"/>
      <c r="ANR209" s="74"/>
      <c r="ANS209" s="68"/>
      <c r="ANT209" s="73"/>
      <c r="ANU209" s="74"/>
      <c r="ANV209" s="68"/>
      <c r="ANW209" s="73"/>
      <c r="ANX209" s="74"/>
      <c r="ANY209" s="68"/>
      <c r="ANZ209" s="73"/>
      <c r="AOA209" s="74"/>
      <c r="AOB209" s="68"/>
      <c r="AOC209" s="73"/>
      <c r="AOD209" s="74"/>
      <c r="AOE209" s="68"/>
      <c r="AOF209" s="73"/>
      <c r="AOG209" s="74"/>
      <c r="AOH209" s="68"/>
      <c r="AOI209" s="73"/>
      <c r="AOJ209" s="74"/>
      <c r="AOK209" s="68"/>
      <c r="AOL209" s="73"/>
      <c r="AOM209" s="74"/>
      <c r="AON209" s="68"/>
      <c r="AOO209" s="73"/>
      <c r="AOP209" s="74"/>
      <c r="AOQ209" s="68"/>
      <c r="AOR209" s="73"/>
      <c r="AOS209" s="74"/>
      <c r="AOT209" s="68"/>
      <c r="AOU209" s="73"/>
      <c r="AOV209" s="74"/>
      <c r="AOW209" s="68"/>
      <c r="AOX209" s="73"/>
      <c r="AOY209" s="74"/>
      <c r="AOZ209" s="68"/>
      <c r="APA209" s="73"/>
      <c r="APB209" s="74"/>
      <c r="APC209" s="68"/>
      <c r="APD209" s="73"/>
      <c r="APE209" s="74"/>
      <c r="APF209" s="68"/>
      <c r="APG209" s="73"/>
      <c r="APH209" s="74"/>
      <c r="API209" s="68"/>
      <c r="APJ209" s="73"/>
      <c r="APK209" s="74"/>
      <c r="APL209" s="68"/>
      <c r="APM209" s="73"/>
      <c r="APN209" s="74"/>
      <c r="APO209" s="68"/>
      <c r="APP209" s="73"/>
      <c r="APQ209" s="74"/>
      <c r="APR209" s="68"/>
      <c r="APS209" s="73"/>
      <c r="APT209" s="74"/>
      <c r="APU209" s="68"/>
      <c r="APV209" s="73"/>
      <c r="APW209" s="74"/>
      <c r="APX209" s="68"/>
      <c r="APY209" s="73"/>
      <c r="APZ209" s="74"/>
      <c r="AQA209" s="68"/>
      <c r="AQB209" s="73"/>
      <c r="AQC209" s="74"/>
      <c r="AQD209" s="68"/>
      <c r="AQE209" s="73"/>
      <c r="AQF209" s="74"/>
      <c r="AQG209" s="68"/>
      <c r="AQH209" s="73"/>
      <c r="AQI209" s="74"/>
      <c r="AQJ209" s="68"/>
      <c r="AQK209" s="73"/>
      <c r="AQL209" s="74"/>
      <c r="AQM209" s="68"/>
      <c r="AQN209" s="73"/>
      <c r="AQO209" s="74"/>
      <c r="AQP209" s="68"/>
      <c r="AQQ209" s="73"/>
      <c r="AQR209" s="74"/>
      <c r="AQS209" s="68"/>
      <c r="AQT209" s="73"/>
      <c r="AQU209" s="74"/>
      <c r="AQV209" s="68"/>
      <c r="AQW209" s="73"/>
      <c r="AQX209" s="74"/>
      <c r="AQY209" s="68"/>
      <c r="AQZ209" s="73"/>
      <c r="ARA209" s="74"/>
      <c r="ARB209" s="68"/>
      <c r="ARC209" s="73"/>
      <c r="ARD209" s="74"/>
      <c r="ARE209" s="68"/>
      <c r="ARF209" s="73"/>
      <c r="ARG209" s="74"/>
      <c r="ARH209" s="68"/>
      <c r="ARI209" s="73"/>
      <c r="ARJ209" s="74"/>
      <c r="ARK209" s="68"/>
      <c r="ARL209" s="73"/>
      <c r="ARM209" s="74"/>
      <c r="ARN209" s="68"/>
      <c r="ARO209" s="73"/>
      <c r="ARP209" s="74"/>
      <c r="ARQ209" s="68"/>
      <c r="ARR209" s="73"/>
      <c r="ARS209" s="74"/>
      <c r="ART209" s="68"/>
      <c r="ARU209" s="73"/>
      <c r="ARV209" s="74"/>
      <c r="ARW209" s="68"/>
      <c r="ARX209" s="73"/>
      <c r="ARY209" s="74"/>
      <c r="ARZ209" s="68"/>
      <c r="ASA209" s="73"/>
      <c r="ASB209" s="74"/>
      <c r="ASC209" s="68"/>
      <c r="ASD209" s="73"/>
      <c r="ASE209" s="74"/>
      <c r="ASF209" s="68"/>
      <c r="ASG209" s="73"/>
      <c r="ASH209" s="74"/>
      <c r="ASI209" s="68"/>
      <c r="ASJ209" s="73"/>
      <c r="ASK209" s="74"/>
      <c r="ASL209" s="68"/>
      <c r="ASM209" s="73"/>
      <c r="ASN209" s="74"/>
      <c r="ASO209" s="68"/>
      <c r="ASP209" s="73"/>
      <c r="ASQ209" s="74"/>
      <c r="ASR209" s="68"/>
      <c r="ASS209" s="73"/>
      <c r="AST209" s="74"/>
      <c r="ASU209" s="68"/>
      <c r="ASV209" s="73"/>
      <c r="ASW209" s="74"/>
      <c r="ASX209" s="68"/>
      <c r="ASY209" s="73"/>
      <c r="ASZ209" s="74"/>
      <c r="ATA209" s="68"/>
      <c r="ATB209" s="73"/>
      <c r="ATC209" s="74"/>
      <c r="ATD209" s="68"/>
      <c r="ATE209" s="73"/>
      <c r="ATF209" s="74"/>
      <c r="ATG209" s="68"/>
      <c r="ATH209" s="73"/>
      <c r="ATI209" s="74"/>
      <c r="ATJ209" s="68"/>
      <c r="ATK209" s="73"/>
      <c r="ATL209" s="74"/>
      <c r="ATM209" s="68"/>
      <c r="ATN209" s="73"/>
      <c r="ATO209" s="74"/>
      <c r="ATP209" s="68"/>
      <c r="ATQ209" s="73"/>
      <c r="ATR209" s="74"/>
      <c r="ATS209" s="68"/>
      <c r="ATT209" s="73"/>
      <c r="ATU209" s="74"/>
      <c r="ATV209" s="68"/>
      <c r="ATW209" s="73"/>
      <c r="ATX209" s="74"/>
      <c r="ATY209" s="68"/>
      <c r="ATZ209" s="73"/>
      <c r="AUA209" s="74"/>
      <c r="AUB209" s="68"/>
      <c r="AUC209" s="73"/>
      <c r="AUD209" s="74"/>
      <c r="AUE209" s="68"/>
      <c r="AUF209" s="73"/>
      <c r="AUG209" s="74"/>
      <c r="AUH209" s="68"/>
      <c r="AUI209" s="73"/>
      <c r="AUJ209" s="74"/>
      <c r="AUK209" s="68"/>
      <c r="AUL209" s="73"/>
      <c r="AUM209" s="74"/>
      <c r="AUN209" s="68"/>
      <c r="AUO209" s="73"/>
      <c r="AUP209" s="74"/>
      <c r="AUQ209" s="68"/>
      <c r="AUR209" s="73"/>
      <c r="AUS209" s="74"/>
      <c r="AUT209" s="68"/>
      <c r="AUU209" s="73"/>
      <c r="AUV209" s="74"/>
      <c r="AUW209" s="68"/>
      <c r="AUX209" s="73"/>
      <c r="AUY209" s="74"/>
      <c r="AUZ209" s="68"/>
      <c r="AVA209" s="73"/>
      <c r="AVB209" s="74"/>
      <c r="AVC209" s="68"/>
      <c r="AVD209" s="73"/>
      <c r="AVE209" s="74"/>
      <c r="AVF209" s="68"/>
      <c r="AVG209" s="73"/>
      <c r="AVH209" s="74"/>
      <c r="AVI209" s="68"/>
      <c r="AVJ209" s="73"/>
      <c r="AVK209" s="74"/>
      <c r="AVL209" s="68"/>
      <c r="AVM209" s="73"/>
      <c r="AVN209" s="74"/>
      <c r="AVO209" s="68"/>
      <c r="AVP209" s="73"/>
      <c r="AVQ209" s="74"/>
      <c r="AVR209" s="68"/>
      <c r="AVS209" s="73"/>
      <c r="AVT209" s="74"/>
      <c r="AVU209" s="68"/>
      <c r="AVV209" s="73"/>
      <c r="AVW209" s="74"/>
      <c r="AVX209" s="68"/>
      <c r="AVY209" s="73"/>
      <c r="AVZ209" s="74"/>
      <c r="AWA209" s="68"/>
      <c r="AWB209" s="73"/>
      <c r="AWC209" s="74"/>
      <c r="AWD209" s="68"/>
      <c r="AWE209" s="73"/>
      <c r="AWF209" s="74"/>
      <c r="AWG209" s="68"/>
      <c r="AWH209" s="73"/>
      <c r="AWI209" s="74"/>
      <c r="AWJ209" s="68"/>
      <c r="AWK209" s="73"/>
      <c r="AWL209" s="74"/>
      <c r="AWM209" s="68"/>
      <c r="AWN209" s="73"/>
      <c r="AWO209" s="74"/>
      <c r="AWP209" s="68"/>
      <c r="AWQ209" s="73"/>
      <c r="AWR209" s="74"/>
      <c r="AWS209" s="68"/>
      <c r="AWT209" s="73"/>
      <c r="AWU209" s="74"/>
      <c r="AWV209" s="68"/>
      <c r="AWW209" s="73"/>
      <c r="AWX209" s="74"/>
      <c r="AWY209" s="68"/>
      <c r="AWZ209" s="73"/>
      <c r="AXA209" s="74"/>
      <c r="AXB209" s="68"/>
      <c r="AXC209" s="73"/>
      <c r="AXD209" s="74"/>
      <c r="AXE209" s="68"/>
      <c r="AXF209" s="73"/>
      <c r="AXG209" s="74"/>
      <c r="AXH209" s="68"/>
      <c r="AXI209" s="73"/>
      <c r="AXJ209" s="74"/>
      <c r="AXK209" s="68"/>
      <c r="AXL209" s="73"/>
      <c r="AXM209" s="74"/>
      <c r="AXN209" s="68"/>
      <c r="AXO209" s="73"/>
      <c r="AXP209" s="74"/>
      <c r="AXQ209" s="68"/>
      <c r="AXR209" s="73"/>
      <c r="AXS209" s="74"/>
      <c r="AXT209" s="68"/>
      <c r="AXU209" s="73"/>
      <c r="AXV209" s="74"/>
      <c r="AXW209" s="68"/>
      <c r="AXX209" s="73"/>
      <c r="AXY209" s="74"/>
      <c r="AXZ209" s="68"/>
      <c r="AYA209" s="73"/>
      <c r="AYB209" s="74"/>
      <c r="AYC209" s="68"/>
      <c r="AYD209" s="73"/>
      <c r="AYE209" s="74"/>
      <c r="AYF209" s="68"/>
      <c r="AYG209" s="73"/>
      <c r="AYH209" s="74"/>
      <c r="AYI209" s="68"/>
      <c r="AYJ209" s="73"/>
      <c r="AYK209" s="74"/>
      <c r="AYL209" s="68"/>
      <c r="AYM209" s="73"/>
      <c r="AYN209" s="74"/>
      <c r="AYO209" s="68"/>
      <c r="AYP209" s="73"/>
      <c r="AYQ209" s="74"/>
      <c r="AYR209" s="68"/>
      <c r="AYS209" s="73"/>
      <c r="AYT209" s="74"/>
      <c r="AYU209" s="68"/>
      <c r="AYV209" s="73"/>
      <c r="AYW209" s="74"/>
      <c r="AYX209" s="68"/>
      <c r="AYY209" s="73"/>
      <c r="AYZ209" s="74"/>
      <c r="AZA209" s="68"/>
      <c r="AZB209" s="73"/>
      <c r="AZC209" s="74"/>
      <c r="AZD209" s="68"/>
      <c r="AZE209" s="73"/>
      <c r="AZF209" s="74"/>
      <c r="AZG209" s="68"/>
      <c r="AZH209" s="73"/>
      <c r="AZI209" s="74"/>
      <c r="AZJ209" s="68"/>
      <c r="AZK209" s="73"/>
      <c r="AZL209" s="74"/>
      <c r="AZM209" s="68"/>
      <c r="AZN209" s="73"/>
      <c r="AZO209" s="74"/>
      <c r="AZP209" s="68"/>
      <c r="AZQ209" s="73"/>
      <c r="AZR209" s="74"/>
      <c r="AZS209" s="68"/>
      <c r="AZT209" s="73"/>
      <c r="AZU209" s="74"/>
      <c r="AZV209" s="68"/>
      <c r="AZW209" s="73"/>
      <c r="AZX209" s="74"/>
      <c r="AZY209" s="68"/>
      <c r="AZZ209" s="73"/>
      <c r="BAA209" s="74"/>
      <c r="BAB209" s="68"/>
      <c r="BAC209" s="73"/>
      <c r="BAD209" s="74"/>
      <c r="BAE209" s="68"/>
      <c r="BAF209" s="73"/>
      <c r="BAG209" s="74"/>
      <c r="BAH209" s="68"/>
      <c r="BAI209" s="73"/>
      <c r="BAJ209" s="74"/>
      <c r="BAK209" s="68"/>
      <c r="BAL209" s="73"/>
      <c r="BAM209" s="74"/>
      <c r="BAN209" s="68"/>
      <c r="BAO209" s="73"/>
      <c r="BAP209" s="74"/>
      <c r="BAQ209" s="68"/>
      <c r="BAR209" s="73"/>
      <c r="BAS209" s="74"/>
      <c r="BAT209" s="68"/>
      <c r="BAU209" s="73"/>
      <c r="BAV209" s="74"/>
      <c r="BAW209" s="68"/>
      <c r="BAX209" s="73"/>
      <c r="BAY209" s="74"/>
      <c r="BAZ209" s="68"/>
      <c r="BBA209" s="73"/>
      <c r="BBB209" s="74"/>
      <c r="BBC209" s="68"/>
      <c r="BBD209" s="73"/>
      <c r="BBE209" s="74"/>
      <c r="BBF209" s="68"/>
      <c r="BBG209" s="73"/>
      <c r="BBH209" s="74"/>
      <c r="BBI209" s="68"/>
      <c r="BBJ209" s="73"/>
      <c r="BBK209" s="74"/>
      <c r="BBL209" s="68"/>
      <c r="BBM209" s="73"/>
      <c r="BBN209" s="74"/>
      <c r="BBO209" s="68"/>
      <c r="BBP209" s="73"/>
      <c r="BBQ209" s="74"/>
      <c r="BBR209" s="68"/>
      <c r="BBS209" s="73"/>
      <c r="BBT209" s="74"/>
      <c r="BBU209" s="68"/>
      <c r="BBV209" s="73"/>
      <c r="BBW209" s="74"/>
      <c r="BBX209" s="68"/>
      <c r="BBY209" s="73"/>
      <c r="BBZ209" s="74"/>
      <c r="BCA209" s="68"/>
      <c r="BCB209" s="73"/>
      <c r="BCC209" s="74"/>
      <c r="BCD209" s="68"/>
      <c r="BCE209" s="73"/>
      <c r="BCF209" s="74"/>
      <c r="BCG209" s="68"/>
      <c r="BCH209" s="73"/>
      <c r="BCI209" s="74"/>
      <c r="BCJ209" s="68"/>
      <c r="BCK209" s="73"/>
      <c r="BCL209" s="74"/>
      <c r="BCM209" s="68"/>
      <c r="BCN209" s="73"/>
      <c r="BCO209" s="74"/>
      <c r="BCP209" s="68"/>
      <c r="BCQ209" s="73"/>
      <c r="BCR209" s="74"/>
      <c r="BCS209" s="68"/>
      <c r="BCT209" s="73"/>
      <c r="BCU209" s="74"/>
      <c r="BCV209" s="68"/>
      <c r="BCW209" s="73"/>
      <c r="BCX209" s="74"/>
      <c r="BCY209" s="68"/>
      <c r="BCZ209" s="73"/>
      <c r="BDA209" s="74"/>
      <c r="BDB209" s="68"/>
      <c r="BDC209" s="73"/>
      <c r="BDD209" s="74"/>
      <c r="BDE209" s="68"/>
      <c r="BDF209" s="73"/>
      <c r="BDG209" s="74"/>
      <c r="BDH209" s="68"/>
      <c r="BDI209" s="73"/>
      <c r="BDJ209" s="74"/>
      <c r="BDK209" s="68"/>
      <c r="BDL209" s="73"/>
      <c r="BDM209" s="74"/>
      <c r="BDN209" s="68"/>
      <c r="BDO209" s="73"/>
      <c r="BDP209" s="74"/>
      <c r="BDQ209" s="68"/>
      <c r="BDR209" s="73"/>
      <c r="BDS209" s="74"/>
      <c r="BDT209" s="68"/>
      <c r="BDU209" s="73"/>
      <c r="BDV209" s="74"/>
      <c r="BDW209" s="68"/>
      <c r="BDX209" s="73"/>
      <c r="BDY209" s="74"/>
      <c r="BDZ209" s="68"/>
      <c r="BEA209" s="73"/>
      <c r="BEB209" s="74"/>
      <c r="BEC209" s="68"/>
      <c r="BED209" s="73"/>
      <c r="BEE209" s="74"/>
      <c r="BEF209" s="68"/>
      <c r="BEG209" s="73"/>
      <c r="BEH209" s="74"/>
      <c r="BEI209" s="68"/>
      <c r="BEJ209" s="73"/>
      <c r="BEK209" s="74"/>
      <c r="BEL209" s="68"/>
      <c r="BEM209" s="73"/>
      <c r="BEN209" s="74"/>
      <c r="BEO209" s="68"/>
      <c r="BEP209" s="73"/>
      <c r="BEQ209" s="74"/>
      <c r="BER209" s="68"/>
      <c r="BES209" s="73"/>
      <c r="BET209" s="74"/>
      <c r="BEU209" s="68"/>
      <c r="BEV209" s="73"/>
      <c r="BEW209" s="74"/>
      <c r="BEX209" s="68"/>
      <c r="BEY209" s="73"/>
      <c r="BEZ209" s="74"/>
      <c r="BFA209" s="68"/>
      <c r="BFB209" s="73"/>
      <c r="BFC209" s="74"/>
      <c r="BFD209" s="68"/>
      <c r="BFE209" s="73"/>
      <c r="BFF209" s="74"/>
      <c r="BFG209" s="68"/>
      <c r="BFH209" s="73"/>
      <c r="BFI209" s="74"/>
      <c r="BFJ209" s="68"/>
      <c r="BFK209" s="73"/>
      <c r="BFL209" s="74"/>
      <c r="BFM209" s="68"/>
      <c r="BFN209" s="73"/>
      <c r="BFO209" s="74"/>
      <c r="BFP209" s="68"/>
      <c r="BFQ209" s="73"/>
      <c r="BFR209" s="74"/>
      <c r="BFS209" s="68"/>
      <c r="BFT209" s="73"/>
      <c r="BFU209" s="74"/>
      <c r="BFV209" s="68"/>
      <c r="BFW209" s="73"/>
      <c r="BFX209" s="74"/>
      <c r="BFY209" s="68"/>
      <c r="BFZ209" s="73"/>
      <c r="BGA209" s="74"/>
      <c r="BGB209" s="68"/>
      <c r="BGC209" s="73"/>
      <c r="BGD209" s="74"/>
      <c r="BGE209" s="68"/>
      <c r="BGF209" s="73"/>
      <c r="BGG209" s="74"/>
      <c r="BGH209" s="68"/>
      <c r="BGI209" s="73"/>
      <c r="BGJ209" s="74"/>
      <c r="BGK209" s="68"/>
      <c r="BGL209" s="73"/>
      <c r="BGM209" s="74"/>
      <c r="BGN209" s="68"/>
      <c r="BGO209" s="73"/>
      <c r="BGP209" s="74"/>
      <c r="BGQ209" s="68"/>
      <c r="BGR209" s="73"/>
      <c r="BGS209" s="74"/>
      <c r="BGT209" s="68"/>
      <c r="BGU209" s="73"/>
      <c r="BGV209" s="74"/>
      <c r="BGW209" s="68"/>
      <c r="BGX209" s="73"/>
      <c r="BGY209" s="74"/>
      <c r="BGZ209" s="68"/>
      <c r="BHA209" s="73"/>
      <c r="BHB209" s="74"/>
      <c r="BHC209" s="68"/>
      <c r="BHD209" s="73"/>
      <c r="BHE209" s="74"/>
      <c r="BHF209" s="68"/>
      <c r="BHG209" s="73"/>
      <c r="BHH209" s="74"/>
      <c r="BHI209" s="68"/>
      <c r="BHJ209" s="73"/>
      <c r="BHK209" s="74"/>
      <c r="BHL209" s="68"/>
      <c r="BHM209" s="73"/>
      <c r="BHN209" s="74"/>
      <c r="BHO209" s="68"/>
      <c r="BHP209" s="73"/>
      <c r="BHQ209" s="74"/>
      <c r="BHR209" s="68"/>
      <c r="BHS209" s="73"/>
      <c r="BHT209" s="74"/>
      <c r="BHU209" s="68"/>
      <c r="BHV209" s="73"/>
      <c r="BHW209" s="74"/>
      <c r="BHX209" s="68"/>
      <c r="BHY209" s="73"/>
      <c r="BHZ209" s="74"/>
      <c r="BIA209" s="68"/>
      <c r="BIB209" s="73"/>
      <c r="BIC209" s="74"/>
      <c r="BID209" s="68"/>
      <c r="BIE209" s="73"/>
      <c r="BIF209" s="74"/>
      <c r="BIG209" s="68"/>
      <c r="BIH209" s="73"/>
      <c r="BII209" s="74"/>
      <c r="BIJ209" s="68"/>
      <c r="BIK209" s="73"/>
      <c r="BIL209" s="74"/>
      <c r="BIM209" s="68"/>
      <c r="BIN209" s="73"/>
      <c r="BIO209" s="74"/>
      <c r="BIP209" s="68"/>
      <c r="BIQ209" s="73"/>
      <c r="BIR209" s="74"/>
      <c r="BIS209" s="68"/>
      <c r="BIT209" s="73"/>
      <c r="BIU209" s="74"/>
      <c r="BIV209" s="68"/>
      <c r="BIW209" s="73"/>
      <c r="BIX209" s="74"/>
      <c r="BIY209" s="68"/>
      <c r="BIZ209" s="73"/>
      <c r="BJA209" s="74"/>
      <c r="BJB209" s="68"/>
      <c r="BJC209" s="73"/>
      <c r="BJD209" s="74"/>
      <c r="BJE209" s="68"/>
      <c r="BJF209" s="73"/>
      <c r="BJG209" s="74"/>
      <c r="BJH209" s="68"/>
      <c r="BJI209" s="73"/>
      <c r="BJJ209" s="74"/>
      <c r="BJK209" s="68"/>
      <c r="BJL209" s="73"/>
      <c r="BJM209" s="74"/>
      <c r="BJN209" s="68"/>
      <c r="BJO209" s="73"/>
      <c r="BJP209" s="74"/>
      <c r="BJQ209" s="68"/>
      <c r="BJR209" s="73"/>
      <c r="BJS209" s="74"/>
      <c r="BJT209" s="68"/>
      <c r="BJU209" s="73"/>
      <c r="BJV209" s="74"/>
      <c r="BJW209" s="68"/>
      <c r="BJX209" s="73"/>
      <c r="BJY209" s="74"/>
      <c r="BJZ209" s="68"/>
      <c r="BKA209" s="73"/>
      <c r="BKB209" s="74"/>
      <c r="BKC209" s="68"/>
      <c r="BKD209" s="73"/>
      <c r="BKE209" s="74"/>
      <c r="BKF209" s="68"/>
      <c r="BKG209" s="73"/>
      <c r="BKH209" s="74"/>
      <c r="BKI209" s="68"/>
      <c r="BKJ209" s="73"/>
      <c r="BKK209" s="74"/>
      <c r="BKL209" s="68"/>
      <c r="BKM209" s="73"/>
      <c r="BKN209" s="74"/>
      <c r="BKO209" s="68"/>
      <c r="BKP209" s="73"/>
      <c r="BKQ209" s="74"/>
      <c r="BKR209" s="68"/>
      <c r="BKS209" s="73"/>
      <c r="BKT209" s="74"/>
      <c r="BKU209" s="68"/>
      <c r="BKV209" s="73"/>
      <c r="BKW209" s="74"/>
      <c r="BKX209" s="68"/>
      <c r="BKY209" s="73"/>
      <c r="BKZ209" s="74"/>
      <c r="BLA209" s="68"/>
      <c r="BLB209" s="73"/>
      <c r="BLC209" s="74"/>
      <c r="BLD209" s="68"/>
      <c r="BLE209" s="73"/>
      <c r="BLF209" s="74"/>
      <c r="BLG209" s="68"/>
      <c r="BLH209" s="73"/>
      <c r="BLI209" s="74"/>
      <c r="BLJ209" s="68"/>
      <c r="BLK209" s="73"/>
      <c r="BLL209" s="74"/>
      <c r="BLM209" s="68"/>
      <c r="BLN209" s="73"/>
      <c r="BLO209" s="74"/>
      <c r="BLP209" s="68"/>
      <c r="BLQ209" s="73"/>
      <c r="BLR209" s="74"/>
      <c r="BLS209" s="68"/>
      <c r="BLT209" s="73"/>
      <c r="BLU209" s="74"/>
      <c r="BLV209" s="68"/>
      <c r="BLW209" s="73"/>
      <c r="BLX209" s="74"/>
      <c r="BLY209" s="68"/>
      <c r="BLZ209" s="73"/>
      <c r="BMA209" s="74"/>
      <c r="BMB209" s="68"/>
      <c r="BMC209" s="73"/>
      <c r="BMD209" s="74"/>
      <c r="BME209" s="68"/>
      <c r="BMF209" s="73"/>
      <c r="BMG209" s="74"/>
      <c r="BMH209" s="68"/>
      <c r="BMI209" s="73"/>
      <c r="BMJ209" s="74"/>
      <c r="BMK209" s="68"/>
      <c r="BML209" s="73"/>
      <c r="BMM209" s="74"/>
      <c r="BMN209" s="68"/>
      <c r="BMO209" s="73"/>
      <c r="BMP209" s="74"/>
      <c r="BMQ209" s="68"/>
      <c r="BMR209" s="73"/>
      <c r="BMS209" s="74"/>
      <c r="BMT209" s="68"/>
      <c r="BMU209" s="73"/>
      <c r="BMV209" s="74"/>
      <c r="BMW209" s="68"/>
      <c r="BMX209" s="73"/>
      <c r="BMY209" s="74"/>
      <c r="BMZ209" s="68"/>
      <c r="BNA209" s="73"/>
      <c r="BNB209" s="74"/>
      <c r="BNC209" s="68"/>
      <c r="BND209" s="73"/>
      <c r="BNE209" s="74"/>
      <c r="BNF209" s="68"/>
      <c r="BNG209" s="73"/>
      <c r="BNH209" s="74"/>
      <c r="BNI209" s="68"/>
      <c r="BNJ209" s="73"/>
      <c r="BNK209" s="74"/>
      <c r="BNL209" s="68"/>
      <c r="BNM209" s="73"/>
      <c r="BNN209" s="74"/>
      <c r="BNO209" s="68"/>
      <c r="BNP209" s="73"/>
      <c r="BNQ209" s="74"/>
      <c r="BNR209" s="68"/>
      <c r="BNS209" s="73"/>
      <c r="BNT209" s="74"/>
      <c r="BNU209" s="68"/>
      <c r="BNV209" s="73"/>
      <c r="BNW209" s="74"/>
      <c r="BNX209" s="68"/>
      <c r="BNY209" s="73"/>
      <c r="BNZ209" s="74"/>
      <c r="BOA209" s="68"/>
      <c r="BOB209" s="73"/>
      <c r="BOC209" s="74"/>
      <c r="BOD209" s="68"/>
      <c r="BOE209" s="73"/>
      <c r="BOF209" s="74"/>
      <c r="BOG209" s="68"/>
      <c r="BOH209" s="73"/>
      <c r="BOI209" s="74"/>
      <c r="BOJ209" s="68"/>
      <c r="BOK209" s="73"/>
      <c r="BOL209" s="74"/>
      <c r="BOM209" s="68"/>
      <c r="BON209" s="73"/>
      <c r="BOO209" s="74"/>
      <c r="BOP209" s="68"/>
      <c r="BOQ209" s="73"/>
      <c r="BOR209" s="74"/>
      <c r="BOS209" s="68"/>
      <c r="BOT209" s="73"/>
      <c r="BOU209" s="74"/>
      <c r="BOV209" s="68"/>
      <c r="BOW209" s="73"/>
      <c r="BOX209" s="74"/>
      <c r="BOY209" s="68"/>
      <c r="BOZ209" s="73"/>
      <c r="BPA209" s="74"/>
      <c r="BPB209" s="68"/>
      <c r="BPC209" s="73"/>
      <c r="BPD209" s="74"/>
      <c r="BPE209" s="68"/>
      <c r="BPF209" s="73"/>
      <c r="BPG209" s="74"/>
      <c r="BPH209" s="68"/>
      <c r="BPI209" s="73"/>
      <c r="BPJ209" s="74"/>
      <c r="BPK209" s="68"/>
      <c r="BPL209" s="73"/>
      <c r="BPM209" s="74"/>
      <c r="BPN209" s="68"/>
      <c r="BPO209" s="73"/>
      <c r="BPP209" s="74"/>
      <c r="BPQ209" s="68"/>
      <c r="BPR209" s="73"/>
      <c r="BPS209" s="74"/>
      <c r="BPT209" s="68"/>
      <c r="BPU209" s="73"/>
      <c r="BPV209" s="74"/>
      <c r="BPW209" s="68"/>
      <c r="BPX209" s="73"/>
      <c r="BPY209" s="74"/>
      <c r="BPZ209" s="68"/>
      <c r="BQA209" s="73"/>
      <c r="BQB209" s="74"/>
      <c r="BQC209" s="68"/>
      <c r="BQD209" s="73"/>
      <c r="BQE209" s="74"/>
      <c r="BQF209" s="68"/>
      <c r="BQG209" s="73"/>
      <c r="BQH209" s="74"/>
      <c r="BQI209" s="68"/>
      <c r="BQJ209" s="73"/>
      <c r="BQK209" s="74"/>
      <c r="BQL209" s="68"/>
      <c r="BQM209" s="73"/>
      <c r="BQN209" s="74"/>
      <c r="BQO209" s="68"/>
      <c r="BQP209" s="73"/>
      <c r="BQQ209" s="74"/>
      <c r="BQR209" s="68"/>
      <c r="BQS209" s="73"/>
      <c r="BQT209" s="74"/>
      <c r="BQU209" s="68"/>
      <c r="BQV209" s="73"/>
      <c r="BQW209" s="74"/>
      <c r="BQX209" s="68"/>
      <c r="BQY209" s="73"/>
      <c r="BQZ209" s="74"/>
      <c r="BRA209" s="68"/>
      <c r="BRB209" s="73"/>
      <c r="BRC209" s="74"/>
      <c r="BRD209" s="68"/>
      <c r="BRE209" s="73"/>
      <c r="BRF209" s="74"/>
      <c r="BRG209" s="68"/>
      <c r="BRH209" s="73"/>
      <c r="BRI209" s="74"/>
      <c r="BRJ209" s="68"/>
      <c r="BRK209" s="73"/>
      <c r="BRL209" s="74"/>
      <c r="BRM209" s="68"/>
      <c r="BRN209" s="73"/>
      <c r="BRO209" s="74"/>
      <c r="BRP209" s="68"/>
      <c r="BRQ209" s="73"/>
      <c r="BRR209" s="74"/>
      <c r="BRS209" s="68"/>
      <c r="BRT209" s="73"/>
      <c r="BRU209" s="74"/>
      <c r="BRV209" s="68"/>
      <c r="BRW209" s="73"/>
      <c r="BRX209" s="74"/>
      <c r="BRY209" s="68"/>
      <c r="BRZ209" s="73"/>
      <c r="BSA209" s="74"/>
      <c r="BSB209" s="68"/>
      <c r="BSC209" s="73"/>
      <c r="BSD209" s="74"/>
      <c r="BSE209" s="68"/>
      <c r="BSF209" s="73"/>
      <c r="BSG209" s="74"/>
      <c r="BSH209" s="68"/>
      <c r="BSI209" s="73"/>
      <c r="BSJ209" s="74"/>
      <c r="BSK209" s="68"/>
      <c r="BSL209" s="73"/>
      <c r="BSM209" s="74"/>
      <c r="BSN209" s="68"/>
      <c r="BSO209" s="73"/>
      <c r="BSP209" s="74"/>
      <c r="BSQ209" s="68"/>
      <c r="BSR209" s="73"/>
      <c r="BSS209" s="74"/>
      <c r="BST209" s="68"/>
      <c r="BSU209" s="73"/>
      <c r="BSV209" s="74"/>
      <c r="BSW209" s="68"/>
      <c r="BSX209" s="73"/>
      <c r="BSY209" s="74"/>
      <c r="BSZ209" s="68"/>
      <c r="BTA209" s="73"/>
      <c r="BTB209" s="74"/>
      <c r="BTC209" s="68"/>
      <c r="BTD209" s="73"/>
      <c r="BTE209" s="74"/>
      <c r="BTF209" s="68"/>
      <c r="BTG209" s="73"/>
      <c r="BTH209" s="74"/>
      <c r="BTI209" s="68"/>
      <c r="BTJ209" s="73"/>
      <c r="BTK209" s="74"/>
      <c r="BTL209" s="68"/>
      <c r="BTM209" s="73"/>
      <c r="BTN209" s="74"/>
      <c r="BTO209" s="68"/>
      <c r="BTP209" s="73"/>
      <c r="BTQ209" s="74"/>
      <c r="BTR209" s="68"/>
      <c r="BTS209" s="73"/>
      <c r="BTT209" s="74"/>
      <c r="BTU209" s="68"/>
      <c r="BTV209" s="73"/>
      <c r="BTW209" s="74"/>
      <c r="BTX209" s="68"/>
      <c r="BTY209" s="73"/>
      <c r="BTZ209" s="74"/>
      <c r="BUA209" s="68"/>
      <c r="BUB209" s="73"/>
      <c r="BUC209" s="74"/>
      <c r="BUD209" s="68"/>
      <c r="BUE209" s="73"/>
      <c r="BUF209" s="74"/>
      <c r="BUG209" s="68"/>
      <c r="BUH209" s="73"/>
      <c r="BUI209" s="74"/>
      <c r="BUJ209" s="68"/>
      <c r="BUK209" s="73"/>
      <c r="BUL209" s="74"/>
      <c r="BUM209" s="68"/>
      <c r="BUN209" s="73"/>
      <c r="BUO209" s="74"/>
      <c r="BUP209" s="68"/>
      <c r="BUQ209" s="73"/>
      <c r="BUR209" s="74"/>
      <c r="BUS209" s="68"/>
      <c r="BUT209" s="73"/>
      <c r="BUU209" s="74"/>
      <c r="BUV209" s="68"/>
      <c r="BUW209" s="73"/>
      <c r="BUX209" s="74"/>
      <c r="BUY209" s="68"/>
      <c r="BUZ209" s="73"/>
      <c r="BVA209" s="74"/>
      <c r="BVB209" s="68"/>
      <c r="BVC209" s="73"/>
      <c r="BVD209" s="74"/>
      <c r="BVE209" s="68"/>
      <c r="BVF209" s="73"/>
      <c r="BVG209" s="74"/>
      <c r="BVH209" s="68"/>
      <c r="BVI209" s="73"/>
      <c r="BVJ209" s="74"/>
      <c r="BVK209" s="68"/>
      <c r="BVL209" s="73"/>
      <c r="BVM209" s="74"/>
      <c r="BVN209" s="68"/>
      <c r="BVO209" s="73"/>
      <c r="BVP209" s="74"/>
      <c r="BVQ209" s="68"/>
      <c r="BVR209" s="73"/>
      <c r="BVS209" s="74"/>
      <c r="BVT209" s="68"/>
      <c r="BVU209" s="73"/>
      <c r="BVV209" s="74"/>
      <c r="BVW209" s="68"/>
      <c r="BVX209" s="73"/>
      <c r="BVY209" s="74"/>
      <c r="BVZ209" s="68"/>
      <c r="BWA209" s="73"/>
      <c r="BWB209" s="74"/>
      <c r="BWC209" s="68"/>
      <c r="BWD209" s="73"/>
      <c r="BWE209" s="74"/>
      <c r="BWF209" s="68"/>
      <c r="BWG209" s="73"/>
      <c r="BWH209" s="74"/>
      <c r="BWI209" s="68"/>
      <c r="BWJ209" s="73"/>
      <c r="BWK209" s="74"/>
      <c r="BWL209" s="68"/>
      <c r="BWM209" s="73"/>
      <c r="BWN209" s="74"/>
      <c r="BWO209" s="68"/>
      <c r="BWP209" s="73"/>
      <c r="BWQ209" s="74"/>
      <c r="BWR209" s="68"/>
      <c r="BWS209" s="73"/>
      <c r="BWT209" s="74"/>
      <c r="BWU209" s="68"/>
      <c r="BWV209" s="73"/>
      <c r="BWW209" s="74"/>
      <c r="BWX209" s="68"/>
      <c r="BWY209" s="73"/>
      <c r="BWZ209" s="74"/>
      <c r="BXA209" s="68"/>
      <c r="BXB209" s="73"/>
      <c r="BXC209" s="74"/>
      <c r="BXD209" s="68"/>
      <c r="BXE209" s="73"/>
      <c r="BXF209" s="74"/>
      <c r="BXG209" s="68"/>
      <c r="BXH209" s="73"/>
      <c r="BXI209" s="74"/>
      <c r="BXJ209" s="68"/>
      <c r="BXK209" s="73"/>
      <c r="BXL209" s="74"/>
      <c r="BXM209" s="68"/>
      <c r="BXN209" s="73"/>
      <c r="BXO209" s="74"/>
      <c r="BXP209" s="68"/>
      <c r="BXQ209" s="73"/>
      <c r="BXR209" s="74"/>
      <c r="BXS209" s="68"/>
      <c r="BXT209" s="73"/>
      <c r="BXU209" s="74"/>
      <c r="BXV209" s="68"/>
      <c r="BXW209" s="73"/>
      <c r="BXX209" s="74"/>
      <c r="BXY209" s="68"/>
      <c r="BXZ209" s="73"/>
      <c r="BYA209" s="74"/>
      <c r="BYB209" s="68"/>
      <c r="BYC209" s="73"/>
      <c r="BYD209" s="74"/>
      <c r="BYE209" s="68"/>
      <c r="BYF209" s="73"/>
      <c r="BYG209" s="74"/>
      <c r="BYH209" s="68"/>
      <c r="BYI209" s="73"/>
      <c r="BYJ209" s="74"/>
      <c r="BYK209" s="68"/>
      <c r="BYL209" s="73"/>
      <c r="BYM209" s="74"/>
      <c r="BYN209" s="68"/>
      <c r="BYO209" s="73"/>
      <c r="BYP209" s="74"/>
      <c r="BYQ209" s="68"/>
      <c r="BYR209" s="73"/>
      <c r="BYS209" s="74"/>
      <c r="BYT209" s="68"/>
      <c r="BYU209" s="73"/>
      <c r="BYV209" s="74"/>
      <c r="BYW209" s="68"/>
      <c r="BYX209" s="73"/>
      <c r="BYY209" s="74"/>
      <c r="BYZ209" s="68"/>
      <c r="BZA209" s="73"/>
      <c r="BZB209" s="74"/>
      <c r="BZC209" s="68"/>
      <c r="BZD209" s="73"/>
      <c r="BZE209" s="74"/>
      <c r="BZF209" s="68"/>
      <c r="BZG209" s="73"/>
      <c r="BZH209" s="74"/>
      <c r="BZI209" s="68"/>
      <c r="BZJ209" s="73"/>
      <c r="BZK209" s="74"/>
      <c r="BZL209" s="68"/>
      <c r="BZM209" s="73"/>
      <c r="BZN209" s="74"/>
      <c r="BZO209" s="68"/>
      <c r="BZP209" s="73"/>
      <c r="BZQ209" s="74"/>
      <c r="BZR209" s="68"/>
      <c r="BZS209" s="73"/>
      <c r="BZT209" s="74"/>
      <c r="BZU209" s="68"/>
      <c r="BZV209" s="73"/>
      <c r="BZW209" s="74"/>
      <c r="BZX209" s="68"/>
      <c r="BZY209" s="73"/>
      <c r="BZZ209" s="74"/>
      <c r="CAA209" s="68"/>
      <c r="CAB209" s="73"/>
      <c r="CAC209" s="74"/>
      <c r="CAD209" s="68"/>
      <c r="CAE209" s="73"/>
      <c r="CAF209" s="74"/>
      <c r="CAG209" s="68"/>
      <c r="CAH209" s="73"/>
      <c r="CAI209" s="74"/>
      <c r="CAJ209" s="68"/>
      <c r="CAK209" s="73"/>
      <c r="CAL209" s="74"/>
      <c r="CAM209" s="68"/>
      <c r="CAN209" s="73"/>
      <c r="CAO209" s="74"/>
      <c r="CAP209" s="68"/>
      <c r="CAQ209" s="73"/>
      <c r="CAR209" s="74"/>
      <c r="CAS209" s="68"/>
      <c r="CAT209" s="73"/>
      <c r="CAU209" s="74"/>
      <c r="CAV209" s="68"/>
      <c r="CAW209" s="73"/>
      <c r="CAX209" s="74"/>
      <c r="CAY209" s="68"/>
      <c r="CAZ209" s="73"/>
      <c r="CBA209" s="74"/>
      <c r="CBB209" s="68"/>
      <c r="CBC209" s="73"/>
      <c r="CBD209" s="74"/>
      <c r="CBE209" s="68"/>
      <c r="CBF209" s="73"/>
      <c r="CBG209" s="74"/>
      <c r="CBH209" s="68"/>
      <c r="CBI209" s="73"/>
      <c r="CBJ209" s="74"/>
      <c r="CBK209" s="68"/>
      <c r="CBL209" s="73"/>
      <c r="CBM209" s="74"/>
      <c r="CBN209" s="68"/>
      <c r="CBO209" s="73"/>
      <c r="CBP209" s="74"/>
      <c r="CBQ209" s="68"/>
      <c r="CBR209" s="73"/>
      <c r="CBS209" s="74"/>
      <c r="CBT209" s="68"/>
      <c r="CBU209" s="73"/>
      <c r="CBV209" s="74"/>
      <c r="CBW209" s="68"/>
      <c r="CBX209" s="73"/>
      <c r="CBY209" s="74"/>
      <c r="CBZ209" s="68"/>
      <c r="CCA209" s="73"/>
      <c r="CCB209" s="74"/>
      <c r="CCC209" s="68"/>
      <c r="CCD209" s="73"/>
      <c r="CCE209" s="74"/>
      <c r="CCF209" s="68"/>
      <c r="CCG209" s="73"/>
      <c r="CCH209" s="74"/>
      <c r="CCI209" s="68"/>
      <c r="CCJ209" s="73"/>
      <c r="CCK209" s="74"/>
      <c r="CCL209" s="68"/>
      <c r="CCM209" s="73"/>
      <c r="CCN209" s="74"/>
      <c r="CCO209" s="68"/>
      <c r="CCP209" s="73"/>
      <c r="CCQ209" s="74"/>
      <c r="CCR209" s="68"/>
      <c r="CCS209" s="73"/>
      <c r="CCT209" s="74"/>
      <c r="CCU209" s="68"/>
      <c r="CCV209" s="73"/>
      <c r="CCW209" s="74"/>
      <c r="CCX209" s="68"/>
      <c r="CCY209" s="73"/>
      <c r="CCZ209" s="74"/>
      <c r="CDA209" s="68"/>
      <c r="CDB209" s="73"/>
      <c r="CDC209" s="74"/>
      <c r="CDD209" s="68"/>
      <c r="CDE209" s="73"/>
      <c r="CDF209" s="74"/>
      <c r="CDG209" s="68"/>
      <c r="CDH209" s="73"/>
      <c r="CDI209" s="74"/>
      <c r="CDJ209" s="68"/>
      <c r="CDK209" s="73"/>
      <c r="CDL209" s="74"/>
      <c r="CDM209" s="68"/>
      <c r="CDN209" s="73"/>
      <c r="CDO209" s="74"/>
      <c r="CDP209" s="68"/>
      <c r="CDQ209" s="73"/>
      <c r="CDR209" s="74"/>
      <c r="CDS209" s="68"/>
      <c r="CDT209" s="73"/>
      <c r="CDU209" s="74"/>
      <c r="CDV209" s="68"/>
      <c r="CDW209" s="73"/>
      <c r="CDX209" s="74"/>
      <c r="CDY209" s="68"/>
      <c r="CDZ209" s="73"/>
      <c r="CEA209" s="74"/>
      <c r="CEB209" s="68"/>
      <c r="CEC209" s="73"/>
      <c r="CED209" s="74"/>
      <c r="CEE209" s="68"/>
      <c r="CEF209" s="73"/>
      <c r="CEG209" s="74"/>
      <c r="CEH209" s="68"/>
      <c r="CEI209" s="73"/>
      <c r="CEJ209" s="74"/>
      <c r="CEK209" s="68"/>
      <c r="CEL209" s="73"/>
      <c r="CEM209" s="74"/>
      <c r="CEN209" s="68"/>
      <c r="CEO209" s="73"/>
      <c r="CEP209" s="74"/>
      <c r="CEQ209" s="68"/>
      <c r="CER209" s="73"/>
      <c r="CES209" s="74"/>
      <c r="CET209" s="68"/>
      <c r="CEU209" s="73"/>
      <c r="CEV209" s="74"/>
      <c r="CEW209" s="68"/>
      <c r="CEX209" s="73"/>
      <c r="CEY209" s="74"/>
      <c r="CEZ209" s="68"/>
      <c r="CFA209" s="73"/>
      <c r="CFB209" s="74"/>
      <c r="CFC209" s="68"/>
      <c r="CFD209" s="73"/>
      <c r="CFE209" s="74"/>
      <c r="CFF209" s="68"/>
      <c r="CFG209" s="73"/>
      <c r="CFH209" s="74"/>
      <c r="CFI209" s="68"/>
      <c r="CFJ209" s="73"/>
      <c r="CFK209" s="74"/>
      <c r="CFL209" s="68"/>
      <c r="CFM209" s="73"/>
      <c r="CFN209" s="74"/>
      <c r="CFO209" s="68"/>
      <c r="CFP209" s="73"/>
      <c r="CFQ209" s="74"/>
      <c r="CFR209" s="68"/>
      <c r="CFS209" s="73"/>
      <c r="CFT209" s="74"/>
      <c r="CFU209" s="68"/>
      <c r="CFV209" s="73"/>
      <c r="CFW209" s="74"/>
      <c r="CFX209" s="68"/>
      <c r="CFY209" s="73"/>
      <c r="CFZ209" s="74"/>
      <c r="CGA209" s="68"/>
      <c r="CGB209" s="73"/>
      <c r="CGC209" s="74"/>
      <c r="CGD209" s="68"/>
      <c r="CGE209" s="73"/>
      <c r="CGF209" s="74"/>
      <c r="CGG209" s="68"/>
      <c r="CGH209" s="73"/>
      <c r="CGI209" s="74"/>
      <c r="CGJ209" s="68"/>
      <c r="CGK209" s="73"/>
      <c r="CGL209" s="74"/>
      <c r="CGM209" s="68"/>
      <c r="CGN209" s="73"/>
      <c r="CGO209" s="74"/>
      <c r="CGP209" s="68"/>
      <c r="CGQ209" s="73"/>
      <c r="CGR209" s="74"/>
      <c r="CGS209" s="68"/>
      <c r="CGT209" s="73"/>
      <c r="CGU209" s="74"/>
      <c r="CGV209" s="68"/>
      <c r="CGW209" s="73"/>
      <c r="CGX209" s="74"/>
      <c r="CGY209" s="68"/>
      <c r="CGZ209" s="73"/>
      <c r="CHA209" s="74"/>
      <c r="CHB209" s="68"/>
      <c r="CHC209" s="73"/>
      <c r="CHD209" s="74"/>
      <c r="CHE209" s="68"/>
      <c r="CHF209" s="73"/>
      <c r="CHG209" s="74"/>
      <c r="CHH209" s="68"/>
      <c r="CHI209" s="73"/>
      <c r="CHJ209" s="74"/>
      <c r="CHK209" s="68"/>
      <c r="CHL209" s="73"/>
      <c r="CHM209" s="74"/>
      <c r="CHN209" s="68"/>
      <c r="CHO209" s="73"/>
      <c r="CHP209" s="74"/>
      <c r="CHQ209" s="68"/>
      <c r="CHR209" s="73"/>
      <c r="CHS209" s="74"/>
      <c r="CHT209" s="68"/>
      <c r="CHU209" s="73"/>
      <c r="CHV209" s="74"/>
      <c r="CHW209" s="68"/>
      <c r="CHX209" s="73"/>
      <c r="CHY209" s="74"/>
      <c r="CHZ209" s="68"/>
      <c r="CIA209" s="73"/>
      <c r="CIB209" s="74"/>
      <c r="CIC209" s="68"/>
      <c r="CID209" s="73"/>
      <c r="CIE209" s="74"/>
      <c r="CIF209" s="68"/>
      <c r="CIG209" s="73"/>
      <c r="CIH209" s="74"/>
      <c r="CII209" s="68"/>
      <c r="CIJ209" s="73"/>
      <c r="CIK209" s="74"/>
      <c r="CIL209" s="68"/>
      <c r="CIM209" s="73"/>
      <c r="CIN209" s="74"/>
      <c r="CIO209" s="68"/>
      <c r="CIP209" s="73"/>
      <c r="CIQ209" s="74"/>
      <c r="CIR209" s="68"/>
      <c r="CIS209" s="73"/>
      <c r="CIT209" s="74"/>
      <c r="CIU209" s="68"/>
      <c r="CIV209" s="73"/>
      <c r="CIW209" s="74"/>
      <c r="CIX209" s="68"/>
      <c r="CIY209" s="73"/>
      <c r="CIZ209" s="74"/>
      <c r="CJA209" s="68"/>
      <c r="CJB209" s="73"/>
      <c r="CJC209" s="74"/>
      <c r="CJD209" s="68"/>
      <c r="CJE209" s="73"/>
      <c r="CJF209" s="74"/>
      <c r="CJG209" s="68"/>
      <c r="CJH209" s="73"/>
      <c r="CJI209" s="74"/>
      <c r="CJJ209" s="68"/>
      <c r="CJK209" s="73"/>
      <c r="CJL209" s="74"/>
      <c r="CJM209" s="68"/>
      <c r="CJN209" s="73"/>
      <c r="CJO209" s="74"/>
      <c r="CJP209" s="68"/>
      <c r="CJQ209" s="73"/>
      <c r="CJR209" s="74"/>
      <c r="CJS209" s="68"/>
      <c r="CJT209" s="73"/>
      <c r="CJU209" s="74"/>
      <c r="CJV209" s="68"/>
      <c r="CJW209" s="73"/>
      <c r="CJX209" s="74"/>
      <c r="CJY209" s="68"/>
      <c r="CJZ209" s="73"/>
      <c r="CKA209" s="74"/>
      <c r="CKB209" s="68"/>
      <c r="CKC209" s="73"/>
      <c r="CKD209" s="74"/>
      <c r="CKE209" s="68"/>
      <c r="CKF209" s="73"/>
      <c r="CKG209" s="74"/>
      <c r="CKH209" s="68"/>
      <c r="CKI209" s="73"/>
      <c r="CKJ209" s="74"/>
      <c r="CKK209" s="68"/>
      <c r="CKL209" s="73"/>
      <c r="CKM209" s="74"/>
      <c r="CKN209" s="68"/>
      <c r="CKO209" s="73"/>
      <c r="CKP209" s="74"/>
      <c r="CKQ209" s="68"/>
      <c r="CKR209" s="73"/>
      <c r="CKS209" s="74"/>
      <c r="CKT209" s="68"/>
      <c r="CKU209" s="73"/>
      <c r="CKV209" s="74"/>
      <c r="CKW209" s="68"/>
      <c r="CKX209" s="73"/>
      <c r="CKY209" s="74"/>
      <c r="CKZ209" s="68"/>
      <c r="CLA209" s="73"/>
      <c r="CLB209" s="74"/>
      <c r="CLC209" s="68"/>
      <c r="CLD209" s="73"/>
      <c r="CLE209" s="74"/>
      <c r="CLF209" s="68"/>
      <c r="CLG209" s="73"/>
      <c r="CLH209" s="74"/>
      <c r="CLI209" s="68"/>
      <c r="CLJ209" s="73"/>
      <c r="CLK209" s="74"/>
      <c r="CLL209" s="68"/>
      <c r="CLM209" s="73"/>
      <c r="CLN209" s="74"/>
      <c r="CLO209" s="68"/>
      <c r="CLP209" s="73"/>
      <c r="CLQ209" s="74"/>
      <c r="CLR209" s="68"/>
      <c r="CLS209" s="73"/>
      <c r="CLT209" s="74"/>
      <c r="CLU209" s="68"/>
      <c r="CLV209" s="73"/>
      <c r="CLW209" s="74"/>
      <c r="CLX209" s="68"/>
      <c r="CLY209" s="73"/>
      <c r="CLZ209" s="74"/>
      <c r="CMA209" s="68"/>
      <c r="CMB209" s="73"/>
      <c r="CMC209" s="74"/>
      <c r="CMD209" s="68"/>
      <c r="CME209" s="73"/>
      <c r="CMF209" s="74"/>
      <c r="CMG209" s="68"/>
      <c r="CMH209" s="73"/>
      <c r="CMI209" s="74"/>
      <c r="CMJ209" s="68"/>
      <c r="CMK209" s="73"/>
      <c r="CML209" s="74"/>
      <c r="CMM209" s="68"/>
      <c r="CMN209" s="73"/>
      <c r="CMO209" s="74"/>
      <c r="CMP209" s="68"/>
      <c r="CMQ209" s="73"/>
      <c r="CMR209" s="74"/>
      <c r="CMS209" s="68"/>
      <c r="CMT209" s="73"/>
      <c r="CMU209" s="74"/>
      <c r="CMV209" s="68"/>
      <c r="CMW209" s="73"/>
      <c r="CMX209" s="74"/>
      <c r="CMY209" s="68"/>
      <c r="CMZ209" s="73"/>
      <c r="CNA209" s="74"/>
      <c r="CNB209" s="68"/>
      <c r="CNC209" s="73"/>
      <c r="CND209" s="74"/>
      <c r="CNE209" s="68"/>
      <c r="CNF209" s="73"/>
      <c r="CNG209" s="74"/>
      <c r="CNH209" s="68"/>
      <c r="CNI209" s="73"/>
      <c r="CNJ209" s="74"/>
      <c r="CNK209" s="68"/>
      <c r="CNL209" s="73"/>
      <c r="CNM209" s="74"/>
      <c r="CNN209" s="68"/>
      <c r="CNO209" s="73"/>
      <c r="CNP209" s="74"/>
      <c r="CNQ209" s="68"/>
      <c r="CNR209" s="73"/>
      <c r="CNS209" s="74"/>
      <c r="CNT209" s="68"/>
      <c r="CNU209" s="73"/>
      <c r="CNV209" s="74"/>
      <c r="CNW209" s="68"/>
      <c r="CNX209" s="73"/>
      <c r="CNY209" s="74"/>
      <c r="CNZ209" s="68"/>
      <c r="COA209" s="73"/>
      <c r="COB209" s="74"/>
      <c r="COC209" s="68"/>
      <c r="COD209" s="73"/>
      <c r="COE209" s="74"/>
      <c r="COF209" s="68"/>
      <c r="COG209" s="73"/>
      <c r="COH209" s="74"/>
      <c r="COI209" s="68"/>
      <c r="COJ209" s="73"/>
      <c r="COK209" s="74"/>
      <c r="COL209" s="68"/>
      <c r="COM209" s="73"/>
      <c r="CON209" s="74"/>
      <c r="COO209" s="68"/>
      <c r="COP209" s="73"/>
      <c r="COQ209" s="74"/>
      <c r="COR209" s="68"/>
      <c r="COS209" s="73"/>
      <c r="COT209" s="74"/>
      <c r="COU209" s="68"/>
      <c r="COV209" s="73"/>
      <c r="COW209" s="74"/>
      <c r="COX209" s="68"/>
      <c r="COY209" s="73"/>
      <c r="COZ209" s="74"/>
      <c r="CPA209" s="68"/>
      <c r="CPB209" s="73"/>
      <c r="CPC209" s="74"/>
      <c r="CPD209" s="68"/>
      <c r="CPE209" s="73"/>
      <c r="CPF209" s="74"/>
      <c r="CPG209" s="68"/>
      <c r="CPH209" s="73"/>
      <c r="CPI209" s="74"/>
      <c r="CPJ209" s="68"/>
      <c r="CPK209" s="73"/>
      <c r="CPL209" s="74"/>
      <c r="CPM209" s="68"/>
      <c r="CPN209" s="73"/>
      <c r="CPO209" s="74"/>
      <c r="CPP209" s="68"/>
      <c r="CPQ209" s="73"/>
      <c r="CPR209" s="74"/>
      <c r="CPS209" s="68"/>
      <c r="CPT209" s="73"/>
      <c r="CPU209" s="74"/>
      <c r="CPV209" s="68"/>
      <c r="CPW209" s="73"/>
      <c r="CPX209" s="74"/>
      <c r="CPY209" s="68"/>
      <c r="CPZ209" s="73"/>
      <c r="CQA209" s="74"/>
      <c r="CQB209" s="68"/>
      <c r="CQC209" s="73"/>
      <c r="CQD209" s="74"/>
      <c r="CQE209" s="68"/>
      <c r="CQF209" s="73"/>
      <c r="CQG209" s="74"/>
      <c r="CQH209" s="68"/>
      <c r="CQI209" s="73"/>
      <c r="CQJ209" s="74"/>
      <c r="CQK209" s="68"/>
      <c r="CQL209" s="73"/>
      <c r="CQM209" s="74"/>
      <c r="CQN209" s="68"/>
      <c r="CQO209" s="73"/>
      <c r="CQP209" s="74"/>
      <c r="CQQ209" s="68"/>
      <c r="CQR209" s="73"/>
      <c r="CQS209" s="74"/>
      <c r="CQT209" s="68"/>
      <c r="CQU209" s="73"/>
      <c r="CQV209" s="74"/>
      <c r="CQW209" s="68"/>
      <c r="CQX209" s="73"/>
      <c r="CQY209" s="74"/>
      <c r="CQZ209" s="68"/>
      <c r="CRA209" s="73"/>
      <c r="CRB209" s="74"/>
      <c r="CRC209" s="68"/>
      <c r="CRD209" s="73"/>
      <c r="CRE209" s="74"/>
      <c r="CRF209" s="68"/>
      <c r="CRG209" s="73"/>
      <c r="CRH209" s="74"/>
      <c r="CRI209" s="68"/>
      <c r="CRJ209" s="73"/>
      <c r="CRK209" s="74"/>
      <c r="CRL209" s="68"/>
      <c r="CRM209" s="73"/>
      <c r="CRN209" s="74"/>
      <c r="CRO209" s="68"/>
      <c r="CRP209" s="73"/>
      <c r="CRQ209" s="74"/>
      <c r="CRR209" s="68"/>
      <c r="CRS209" s="73"/>
      <c r="CRT209" s="74"/>
      <c r="CRU209" s="68"/>
      <c r="CRV209" s="73"/>
      <c r="CRW209" s="74"/>
      <c r="CRX209" s="68"/>
      <c r="CRY209" s="73"/>
      <c r="CRZ209" s="74"/>
      <c r="CSA209" s="68"/>
      <c r="CSB209" s="73"/>
      <c r="CSC209" s="74"/>
      <c r="CSD209" s="68"/>
      <c r="CSE209" s="73"/>
      <c r="CSF209" s="74"/>
      <c r="CSG209" s="68"/>
      <c r="CSH209" s="73"/>
      <c r="CSI209" s="74"/>
      <c r="CSJ209" s="68"/>
      <c r="CSK209" s="73"/>
      <c r="CSL209" s="74"/>
      <c r="CSM209" s="68"/>
      <c r="CSN209" s="73"/>
      <c r="CSO209" s="74"/>
      <c r="CSP209" s="68"/>
      <c r="CSQ209" s="73"/>
      <c r="CSR209" s="74"/>
      <c r="CSS209" s="68"/>
      <c r="CST209" s="73"/>
      <c r="CSU209" s="74"/>
      <c r="CSV209" s="68"/>
      <c r="CSW209" s="73"/>
      <c r="CSX209" s="74"/>
      <c r="CSY209" s="68"/>
      <c r="CSZ209" s="73"/>
      <c r="CTA209" s="74"/>
      <c r="CTB209" s="68"/>
      <c r="CTC209" s="73"/>
      <c r="CTD209" s="74"/>
      <c r="CTE209" s="68"/>
      <c r="CTF209" s="73"/>
      <c r="CTG209" s="74"/>
      <c r="CTH209" s="68"/>
      <c r="CTI209" s="73"/>
      <c r="CTJ209" s="74"/>
      <c r="CTK209" s="68"/>
      <c r="CTL209" s="73"/>
      <c r="CTM209" s="74"/>
      <c r="CTN209" s="68"/>
      <c r="CTO209" s="73"/>
      <c r="CTP209" s="74"/>
      <c r="CTQ209" s="68"/>
      <c r="CTR209" s="73"/>
      <c r="CTS209" s="74"/>
      <c r="CTT209" s="68"/>
      <c r="CTU209" s="73"/>
      <c r="CTV209" s="74"/>
      <c r="CTW209" s="68"/>
      <c r="CTX209" s="73"/>
      <c r="CTY209" s="74"/>
      <c r="CTZ209" s="68"/>
      <c r="CUA209" s="73"/>
      <c r="CUB209" s="74"/>
      <c r="CUC209" s="68"/>
      <c r="CUD209" s="73"/>
      <c r="CUE209" s="74"/>
      <c r="CUF209" s="68"/>
      <c r="CUG209" s="73"/>
      <c r="CUH209" s="74"/>
      <c r="CUI209" s="68"/>
      <c r="CUJ209" s="73"/>
      <c r="CUK209" s="74"/>
      <c r="CUL209" s="68"/>
      <c r="CUM209" s="73"/>
      <c r="CUN209" s="74"/>
      <c r="CUO209" s="68"/>
      <c r="CUP209" s="73"/>
      <c r="CUQ209" s="74"/>
      <c r="CUR209" s="68"/>
      <c r="CUS209" s="73"/>
      <c r="CUT209" s="74"/>
      <c r="CUU209" s="68"/>
      <c r="CUV209" s="73"/>
      <c r="CUW209" s="74"/>
      <c r="CUX209" s="68"/>
      <c r="CUY209" s="73"/>
      <c r="CUZ209" s="74"/>
      <c r="CVA209" s="68"/>
      <c r="CVB209" s="73"/>
      <c r="CVC209" s="74"/>
      <c r="CVD209" s="68"/>
      <c r="CVE209" s="73"/>
      <c r="CVF209" s="74"/>
      <c r="CVG209" s="68"/>
      <c r="CVH209" s="73"/>
      <c r="CVI209" s="74"/>
      <c r="CVJ209" s="68"/>
      <c r="CVK209" s="73"/>
      <c r="CVL209" s="74"/>
      <c r="CVM209" s="68"/>
      <c r="CVN209" s="73"/>
      <c r="CVO209" s="74"/>
      <c r="CVP209" s="68"/>
      <c r="CVQ209" s="73"/>
      <c r="CVR209" s="74"/>
      <c r="CVS209" s="68"/>
      <c r="CVT209" s="73"/>
      <c r="CVU209" s="74"/>
      <c r="CVV209" s="68"/>
      <c r="CVW209" s="73"/>
      <c r="CVX209" s="74"/>
      <c r="CVY209" s="68"/>
      <c r="CVZ209" s="73"/>
      <c r="CWA209" s="74"/>
      <c r="CWB209" s="68"/>
      <c r="CWC209" s="73"/>
      <c r="CWD209" s="74"/>
      <c r="CWE209" s="68"/>
      <c r="CWF209" s="73"/>
      <c r="CWG209" s="74"/>
      <c r="CWH209" s="68"/>
      <c r="CWI209" s="73"/>
      <c r="CWJ209" s="74"/>
      <c r="CWK209" s="68"/>
      <c r="CWL209" s="73"/>
      <c r="CWM209" s="74"/>
      <c r="CWN209" s="68"/>
      <c r="CWO209" s="73"/>
      <c r="CWP209" s="74"/>
      <c r="CWQ209" s="68"/>
      <c r="CWR209" s="73"/>
      <c r="CWS209" s="74"/>
      <c r="CWT209" s="68"/>
      <c r="CWU209" s="73"/>
      <c r="CWV209" s="74"/>
      <c r="CWW209" s="68"/>
      <c r="CWX209" s="73"/>
      <c r="CWY209" s="74"/>
      <c r="CWZ209" s="68"/>
      <c r="CXA209" s="73"/>
      <c r="CXB209" s="74"/>
      <c r="CXC209" s="68"/>
      <c r="CXD209" s="73"/>
      <c r="CXE209" s="74"/>
      <c r="CXF209" s="68"/>
      <c r="CXG209" s="73"/>
      <c r="CXH209" s="74"/>
      <c r="CXI209" s="68"/>
      <c r="CXJ209" s="73"/>
      <c r="CXK209" s="74"/>
      <c r="CXL209" s="68"/>
      <c r="CXM209" s="73"/>
      <c r="CXN209" s="74"/>
      <c r="CXO209" s="68"/>
      <c r="CXP209" s="73"/>
      <c r="CXQ209" s="74"/>
      <c r="CXR209" s="68"/>
      <c r="CXS209" s="73"/>
      <c r="CXT209" s="74"/>
      <c r="CXU209" s="68"/>
      <c r="CXV209" s="73"/>
      <c r="CXW209" s="74"/>
      <c r="CXX209" s="68"/>
      <c r="CXY209" s="73"/>
      <c r="CXZ209" s="74"/>
      <c r="CYA209" s="68"/>
      <c r="CYB209" s="73"/>
      <c r="CYC209" s="74"/>
      <c r="CYD209" s="68"/>
      <c r="CYE209" s="73"/>
      <c r="CYF209" s="74"/>
      <c r="CYG209" s="68"/>
      <c r="CYH209" s="73"/>
      <c r="CYI209" s="74"/>
      <c r="CYJ209" s="68"/>
      <c r="CYK209" s="73"/>
      <c r="CYL209" s="74"/>
      <c r="CYM209" s="68"/>
      <c r="CYN209" s="73"/>
      <c r="CYO209" s="74"/>
      <c r="CYP209" s="68"/>
      <c r="CYQ209" s="73"/>
      <c r="CYR209" s="74"/>
      <c r="CYS209" s="68"/>
      <c r="CYT209" s="73"/>
      <c r="CYU209" s="74"/>
      <c r="CYV209" s="68"/>
      <c r="CYW209" s="73"/>
      <c r="CYX209" s="74"/>
      <c r="CYY209" s="68"/>
      <c r="CYZ209" s="73"/>
      <c r="CZA209" s="74"/>
      <c r="CZB209" s="68"/>
      <c r="CZC209" s="73"/>
      <c r="CZD209" s="74"/>
      <c r="CZE209" s="68"/>
      <c r="CZF209" s="73"/>
      <c r="CZG209" s="74"/>
      <c r="CZH209" s="68"/>
      <c r="CZI209" s="73"/>
      <c r="CZJ209" s="74"/>
      <c r="CZK209" s="68"/>
      <c r="CZL209" s="73"/>
      <c r="CZM209" s="74"/>
      <c r="CZN209" s="68"/>
      <c r="CZO209" s="73"/>
      <c r="CZP209" s="74"/>
      <c r="CZQ209" s="68"/>
      <c r="CZR209" s="73"/>
      <c r="CZS209" s="74"/>
      <c r="CZT209" s="68"/>
      <c r="CZU209" s="73"/>
      <c r="CZV209" s="74"/>
      <c r="CZW209" s="68"/>
      <c r="CZX209" s="73"/>
      <c r="CZY209" s="74"/>
      <c r="CZZ209" s="68"/>
      <c r="DAA209" s="73"/>
      <c r="DAB209" s="74"/>
      <c r="DAC209" s="68"/>
      <c r="DAD209" s="73"/>
      <c r="DAE209" s="74"/>
      <c r="DAF209" s="68"/>
      <c r="DAG209" s="73"/>
      <c r="DAH209" s="74"/>
      <c r="DAI209" s="68"/>
      <c r="DAJ209" s="73"/>
      <c r="DAK209" s="74"/>
      <c r="DAL209" s="68"/>
      <c r="DAM209" s="73"/>
      <c r="DAN209" s="74"/>
      <c r="DAO209" s="68"/>
      <c r="DAP209" s="73"/>
      <c r="DAQ209" s="74"/>
      <c r="DAR209" s="68"/>
      <c r="DAS209" s="73"/>
      <c r="DAT209" s="74"/>
      <c r="DAU209" s="68"/>
      <c r="DAV209" s="73"/>
      <c r="DAW209" s="74"/>
      <c r="DAX209" s="68"/>
      <c r="DAY209" s="73"/>
      <c r="DAZ209" s="74"/>
      <c r="DBA209" s="68"/>
      <c r="DBB209" s="73"/>
      <c r="DBC209" s="74"/>
      <c r="DBD209" s="68"/>
      <c r="DBE209" s="73"/>
      <c r="DBF209" s="74"/>
      <c r="DBG209" s="68"/>
      <c r="DBH209" s="73"/>
      <c r="DBI209" s="74"/>
      <c r="DBJ209" s="68"/>
      <c r="DBK209" s="73"/>
      <c r="DBL209" s="74"/>
      <c r="DBM209" s="68"/>
      <c r="DBN209" s="73"/>
      <c r="DBO209" s="74"/>
      <c r="DBP209" s="68"/>
      <c r="DBQ209" s="73"/>
      <c r="DBR209" s="74"/>
      <c r="DBS209" s="68"/>
      <c r="DBT209" s="73"/>
      <c r="DBU209" s="74"/>
      <c r="DBV209" s="68"/>
      <c r="DBW209" s="73"/>
      <c r="DBX209" s="74"/>
      <c r="DBY209" s="68"/>
      <c r="DBZ209" s="73"/>
      <c r="DCA209" s="74"/>
      <c r="DCB209" s="68"/>
      <c r="DCC209" s="73"/>
      <c r="DCD209" s="74"/>
      <c r="DCE209" s="68"/>
      <c r="DCF209" s="73"/>
      <c r="DCG209" s="74"/>
      <c r="DCH209" s="68"/>
      <c r="DCI209" s="73"/>
      <c r="DCJ209" s="74"/>
      <c r="DCK209" s="68"/>
      <c r="DCL209" s="73"/>
      <c r="DCM209" s="74"/>
      <c r="DCN209" s="68"/>
      <c r="DCO209" s="73"/>
      <c r="DCP209" s="74"/>
      <c r="DCQ209" s="68"/>
      <c r="DCR209" s="73"/>
      <c r="DCS209" s="74"/>
      <c r="DCT209" s="68"/>
      <c r="DCU209" s="73"/>
      <c r="DCV209" s="74"/>
      <c r="DCW209" s="68"/>
      <c r="DCX209" s="73"/>
      <c r="DCY209" s="74"/>
      <c r="DCZ209" s="68"/>
      <c r="DDA209" s="73"/>
      <c r="DDB209" s="74"/>
      <c r="DDC209" s="68"/>
      <c r="DDD209" s="73"/>
      <c r="DDE209" s="74"/>
      <c r="DDF209" s="68"/>
      <c r="DDG209" s="73"/>
      <c r="DDH209" s="74"/>
      <c r="DDI209" s="68"/>
      <c r="DDJ209" s="73"/>
      <c r="DDK209" s="74"/>
      <c r="DDL209" s="68"/>
      <c r="DDM209" s="73"/>
      <c r="DDN209" s="74"/>
      <c r="DDO209" s="68"/>
      <c r="DDP209" s="73"/>
      <c r="DDQ209" s="74"/>
      <c r="DDR209" s="68"/>
      <c r="DDS209" s="73"/>
      <c r="DDT209" s="74"/>
      <c r="DDU209" s="68"/>
      <c r="DDV209" s="73"/>
      <c r="DDW209" s="74"/>
      <c r="DDX209" s="68"/>
      <c r="DDY209" s="73"/>
      <c r="DDZ209" s="74"/>
      <c r="DEA209" s="68"/>
      <c r="DEB209" s="73"/>
      <c r="DEC209" s="74"/>
      <c r="DED209" s="68"/>
      <c r="DEE209" s="73"/>
      <c r="DEF209" s="74"/>
      <c r="DEG209" s="68"/>
      <c r="DEH209" s="73"/>
      <c r="DEI209" s="74"/>
      <c r="DEJ209" s="68"/>
      <c r="DEK209" s="73"/>
      <c r="DEL209" s="74"/>
      <c r="DEM209" s="68"/>
      <c r="DEN209" s="73"/>
      <c r="DEO209" s="74"/>
      <c r="DEP209" s="68"/>
      <c r="DEQ209" s="73"/>
      <c r="DER209" s="74"/>
      <c r="DES209" s="68"/>
      <c r="DET209" s="73"/>
      <c r="DEU209" s="74"/>
      <c r="DEV209" s="68"/>
      <c r="DEW209" s="73"/>
      <c r="DEX209" s="74"/>
      <c r="DEY209" s="68"/>
      <c r="DEZ209" s="73"/>
      <c r="DFA209" s="74"/>
      <c r="DFB209" s="68"/>
      <c r="DFC209" s="73"/>
      <c r="DFD209" s="74"/>
      <c r="DFE209" s="68"/>
      <c r="DFF209" s="73"/>
      <c r="DFG209" s="74"/>
      <c r="DFH209" s="68"/>
      <c r="DFI209" s="73"/>
      <c r="DFJ209" s="74"/>
      <c r="DFK209" s="68"/>
      <c r="DFL209" s="73"/>
      <c r="DFM209" s="74"/>
      <c r="DFN209" s="68"/>
      <c r="DFO209" s="73"/>
      <c r="DFP209" s="74"/>
      <c r="DFQ209" s="68"/>
      <c r="DFR209" s="73"/>
      <c r="DFS209" s="74"/>
      <c r="DFT209" s="68"/>
      <c r="DFU209" s="73"/>
      <c r="DFV209" s="74"/>
      <c r="DFW209" s="68"/>
      <c r="DFX209" s="73"/>
      <c r="DFY209" s="74"/>
      <c r="DFZ209" s="68"/>
      <c r="DGA209" s="73"/>
      <c r="DGB209" s="74"/>
      <c r="DGC209" s="68"/>
      <c r="DGD209" s="73"/>
      <c r="DGE209" s="74"/>
      <c r="DGF209" s="68"/>
      <c r="DGG209" s="73"/>
      <c r="DGH209" s="74"/>
      <c r="DGI209" s="68"/>
      <c r="DGJ209" s="73"/>
      <c r="DGK209" s="74"/>
      <c r="DGL209" s="68"/>
      <c r="DGM209" s="73"/>
      <c r="DGN209" s="74"/>
      <c r="DGO209" s="68"/>
      <c r="DGP209" s="73"/>
      <c r="DGQ209" s="74"/>
      <c r="DGR209" s="68"/>
      <c r="DGS209" s="73"/>
      <c r="DGT209" s="74"/>
      <c r="DGU209" s="68"/>
      <c r="DGV209" s="73"/>
      <c r="DGW209" s="74"/>
      <c r="DGX209" s="68"/>
      <c r="DGY209" s="73"/>
      <c r="DGZ209" s="74"/>
      <c r="DHA209" s="68"/>
      <c r="DHB209" s="73"/>
      <c r="DHC209" s="74"/>
      <c r="DHD209" s="68"/>
      <c r="DHE209" s="73"/>
      <c r="DHF209" s="74"/>
      <c r="DHG209" s="68"/>
      <c r="DHH209" s="73"/>
      <c r="DHI209" s="74"/>
      <c r="DHJ209" s="68"/>
      <c r="DHK209" s="73"/>
      <c r="DHL209" s="74"/>
      <c r="DHM209" s="68"/>
      <c r="DHN209" s="73"/>
      <c r="DHO209" s="74"/>
      <c r="DHP209" s="68"/>
      <c r="DHQ209" s="73"/>
      <c r="DHR209" s="74"/>
      <c r="DHS209" s="68"/>
      <c r="DHT209" s="73"/>
      <c r="DHU209" s="74"/>
      <c r="DHV209" s="68"/>
      <c r="DHW209" s="73"/>
      <c r="DHX209" s="74"/>
      <c r="DHY209" s="68"/>
      <c r="DHZ209" s="73"/>
      <c r="DIA209" s="74"/>
      <c r="DIB209" s="68"/>
      <c r="DIC209" s="73"/>
      <c r="DID209" s="74"/>
      <c r="DIE209" s="68"/>
      <c r="DIF209" s="73"/>
      <c r="DIG209" s="74"/>
      <c r="DIH209" s="68"/>
      <c r="DII209" s="73"/>
      <c r="DIJ209" s="74"/>
      <c r="DIK209" s="68"/>
      <c r="DIL209" s="73"/>
      <c r="DIM209" s="74"/>
      <c r="DIN209" s="68"/>
      <c r="DIO209" s="73"/>
      <c r="DIP209" s="74"/>
      <c r="DIQ209" s="68"/>
      <c r="DIR209" s="73"/>
      <c r="DIS209" s="74"/>
      <c r="DIT209" s="68"/>
      <c r="DIU209" s="73"/>
      <c r="DIV209" s="74"/>
      <c r="DIW209" s="68"/>
      <c r="DIX209" s="73"/>
      <c r="DIY209" s="74"/>
      <c r="DIZ209" s="68"/>
      <c r="DJA209" s="73"/>
      <c r="DJB209" s="74"/>
      <c r="DJC209" s="68"/>
      <c r="DJD209" s="73"/>
      <c r="DJE209" s="74"/>
      <c r="DJF209" s="68"/>
      <c r="DJG209" s="73"/>
      <c r="DJH209" s="74"/>
      <c r="DJI209" s="68"/>
      <c r="DJJ209" s="73"/>
      <c r="DJK209" s="74"/>
      <c r="DJL209" s="68"/>
      <c r="DJM209" s="73"/>
      <c r="DJN209" s="74"/>
      <c r="DJO209" s="68"/>
      <c r="DJP209" s="73"/>
      <c r="DJQ209" s="74"/>
      <c r="DJR209" s="68"/>
      <c r="DJS209" s="73"/>
      <c r="DJT209" s="74"/>
      <c r="DJU209" s="68"/>
      <c r="DJV209" s="73"/>
      <c r="DJW209" s="74"/>
      <c r="DJX209" s="68"/>
      <c r="DJY209" s="73"/>
      <c r="DJZ209" s="74"/>
      <c r="DKA209" s="68"/>
      <c r="DKB209" s="73"/>
      <c r="DKC209" s="74"/>
      <c r="DKD209" s="68"/>
      <c r="DKE209" s="73"/>
      <c r="DKF209" s="74"/>
      <c r="DKG209" s="68"/>
      <c r="DKH209" s="73"/>
      <c r="DKI209" s="74"/>
      <c r="DKJ209" s="68"/>
      <c r="DKK209" s="73"/>
      <c r="DKL209" s="74"/>
      <c r="DKM209" s="68"/>
      <c r="DKN209" s="73"/>
      <c r="DKO209" s="74"/>
      <c r="DKP209" s="68"/>
      <c r="DKQ209" s="73"/>
      <c r="DKR209" s="74"/>
      <c r="DKS209" s="68"/>
      <c r="DKT209" s="73"/>
      <c r="DKU209" s="74"/>
      <c r="DKV209" s="68"/>
      <c r="DKW209" s="73"/>
      <c r="DKX209" s="74"/>
      <c r="DKY209" s="68"/>
      <c r="DKZ209" s="73"/>
      <c r="DLA209" s="74"/>
      <c r="DLB209" s="68"/>
      <c r="DLC209" s="73"/>
      <c r="DLD209" s="74"/>
      <c r="DLE209" s="68"/>
      <c r="DLF209" s="73"/>
      <c r="DLG209" s="74"/>
      <c r="DLH209" s="68"/>
      <c r="DLI209" s="73"/>
      <c r="DLJ209" s="74"/>
      <c r="DLK209" s="68"/>
      <c r="DLL209" s="73"/>
      <c r="DLM209" s="74"/>
      <c r="DLN209" s="68"/>
      <c r="DLO209" s="73"/>
      <c r="DLP209" s="74"/>
      <c r="DLQ209" s="68"/>
      <c r="DLR209" s="73"/>
      <c r="DLS209" s="74"/>
      <c r="DLT209" s="68"/>
      <c r="DLU209" s="73"/>
      <c r="DLV209" s="74"/>
      <c r="DLW209" s="68"/>
      <c r="DLX209" s="73"/>
      <c r="DLY209" s="74"/>
      <c r="DLZ209" s="68"/>
      <c r="DMA209" s="73"/>
      <c r="DMB209" s="74"/>
      <c r="DMC209" s="68"/>
      <c r="DMD209" s="73"/>
      <c r="DME209" s="74"/>
      <c r="DMF209" s="68"/>
      <c r="DMG209" s="73"/>
      <c r="DMH209" s="74"/>
      <c r="DMI209" s="68"/>
      <c r="DMJ209" s="73"/>
      <c r="DMK209" s="74"/>
      <c r="DML209" s="68"/>
      <c r="DMM209" s="73"/>
      <c r="DMN209" s="74"/>
      <c r="DMO209" s="68"/>
      <c r="DMP209" s="73"/>
      <c r="DMQ209" s="74"/>
      <c r="DMR209" s="68"/>
      <c r="DMS209" s="73"/>
      <c r="DMT209" s="74"/>
      <c r="DMU209" s="68"/>
      <c r="DMV209" s="73"/>
      <c r="DMW209" s="74"/>
      <c r="DMX209" s="68"/>
      <c r="DMY209" s="73"/>
      <c r="DMZ209" s="74"/>
      <c r="DNA209" s="68"/>
      <c r="DNB209" s="73"/>
      <c r="DNC209" s="74"/>
      <c r="DND209" s="68"/>
      <c r="DNE209" s="73"/>
      <c r="DNF209" s="74"/>
      <c r="DNG209" s="68"/>
      <c r="DNH209" s="73"/>
      <c r="DNI209" s="74"/>
      <c r="DNJ209" s="68"/>
      <c r="DNK209" s="73"/>
      <c r="DNL209" s="74"/>
      <c r="DNM209" s="68"/>
      <c r="DNN209" s="73"/>
      <c r="DNO209" s="74"/>
      <c r="DNP209" s="68"/>
      <c r="DNQ209" s="73"/>
      <c r="DNR209" s="74"/>
      <c r="DNS209" s="68"/>
      <c r="DNT209" s="73"/>
      <c r="DNU209" s="74"/>
      <c r="DNV209" s="68"/>
      <c r="DNW209" s="73"/>
      <c r="DNX209" s="74"/>
      <c r="DNY209" s="68"/>
      <c r="DNZ209" s="73"/>
      <c r="DOA209" s="74"/>
      <c r="DOB209" s="68"/>
      <c r="DOC209" s="73"/>
      <c r="DOD209" s="74"/>
      <c r="DOE209" s="68"/>
      <c r="DOF209" s="73"/>
      <c r="DOG209" s="74"/>
      <c r="DOH209" s="68"/>
      <c r="DOI209" s="73"/>
      <c r="DOJ209" s="74"/>
      <c r="DOK209" s="68"/>
      <c r="DOL209" s="73"/>
      <c r="DOM209" s="74"/>
      <c r="DON209" s="68"/>
      <c r="DOO209" s="73"/>
      <c r="DOP209" s="74"/>
      <c r="DOQ209" s="68"/>
      <c r="DOR209" s="73"/>
      <c r="DOS209" s="74"/>
      <c r="DOT209" s="68"/>
      <c r="DOU209" s="73"/>
      <c r="DOV209" s="74"/>
      <c r="DOW209" s="68"/>
      <c r="DOX209" s="73"/>
      <c r="DOY209" s="74"/>
      <c r="DOZ209" s="68"/>
      <c r="DPA209" s="73"/>
      <c r="DPB209" s="74"/>
      <c r="DPC209" s="68"/>
      <c r="DPD209" s="73"/>
      <c r="DPE209" s="74"/>
      <c r="DPF209" s="68"/>
      <c r="DPG209" s="73"/>
      <c r="DPH209" s="74"/>
      <c r="DPI209" s="68"/>
      <c r="DPJ209" s="73"/>
      <c r="DPK209" s="74"/>
      <c r="DPL209" s="68"/>
      <c r="DPM209" s="73"/>
      <c r="DPN209" s="74"/>
      <c r="DPO209" s="68"/>
      <c r="DPP209" s="73"/>
      <c r="DPQ209" s="74"/>
      <c r="DPR209" s="68"/>
      <c r="DPS209" s="73"/>
      <c r="DPT209" s="74"/>
      <c r="DPU209" s="68"/>
      <c r="DPV209" s="73"/>
      <c r="DPW209" s="74"/>
      <c r="DPX209" s="68"/>
      <c r="DPY209" s="73"/>
      <c r="DPZ209" s="74"/>
      <c r="DQA209" s="68"/>
      <c r="DQB209" s="73"/>
      <c r="DQC209" s="74"/>
      <c r="DQD209" s="68"/>
      <c r="DQE209" s="73"/>
      <c r="DQF209" s="74"/>
      <c r="DQG209" s="68"/>
      <c r="DQH209" s="73"/>
      <c r="DQI209" s="74"/>
      <c r="DQJ209" s="68"/>
      <c r="DQK209" s="73"/>
      <c r="DQL209" s="74"/>
      <c r="DQM209" s="68"/>
      <c r="DQN209" s="73"/>
      <c r="DQO209" s="74"/>
      <c r="DQP209" s="68"/>
      <c r="DQQ209" s="73"/>
      <c r="DQR209" s="74"/>
      <c r="DQS209" s="68"/>
      <c r="DQT209" s="73"/>
      <c r="DQU209" s="74"/>
      <c r="DQV209" s="68"/>
      <c r="DQW209" s="73"/>
      <c r="DQX209" s="74"/>
      <c r="DQY209" s="68"/>
      <c r="DQZ209" s="73"/>
      <c r="DRA209" s="74"/>
      <c r="DRB209" s="68"/>
      <c r="DRC209" s="73"/>
      <c r="DRD209" s="74"/>
      <c r="DRE209" s="68"/>
      <c r="DRF209" s="73"/>
      <c r="DRG209" s="74"/>
      <c r="DRH209" s="68"/>
      <c r="DRI209" s="73"/>
      <c r="DRJ209" s="74"/>
      <c r="DRK209" s="68"/>
      <c r="DRL209" s="73"/>
      <c r="DRM209" s="74"/>
      <c r="DRN209" s="68"/>
      <c r="DRO209" s="73"/>
      <c r="DRP209" s="74"/>
      <c r="DRQ209" s="68"/>
      <c r="DRR209" s="73"/>
      <c r="DRS209" s="74"/>
      <c r="DRT209" s="68"/>
      <c r="DRU209" s="73"/>
      <c r="DRV209" s="74"/>
      <c r="DRW209" s="68"/>
      <c r="DRX209" s="73"/>
      <c r="DRY209" s="74"/>
      <c r="DRZ209" s="68"/>
      <c r="DSA209" s="73"/>
      <c r="DSB209" s="74"/>
      <c r="DSC209" s="68"/>
      <c r="DSD209" s="73"/>
      <c r="DSE209" s="74"/>
      <c r="DSF209" s="68"/>
      <c r="DSG209" s="73"/>
      <c r="DSH209" s="74"/>
      <c r="DSI209" s="68"/>
      <c r="DSJ209" s="73"/>
      <c r="DSK209" s="74"/>
      <c r="DSL209" s="68"/>
      <c r="DSM209" s="73"/>
      <c r="DSN209" s="74"/>
      <c r="DSO209" s="68"/>
      <c r="DSP209" s="73"/>
      <c r="DSQ209" s="74"/>
      <c r="DSR209" s="68"/>
      <c r="DSS209" s="73"/>
      <c r="DST209" s="74"/>
      <c r="DSU209" s="68"/>
      <c r="DSV209" s="73"/>
      <c r="DSW209" s="74"/>
      <c r="DSX209" s="68"/>
      <c r="DSY209" s="73"/>
      <c r="DSZ209" s="74"/>
      <c r="DTA209" s="68"/>
      <c r="DTB209" s="73"/>
      <c r="DTC209" s="74"/>
      <c r="DTD209" s="68"/>
      <c r="DTE209" s="73"/>
      <c r="DTF209" s="74"/>
      <c r="DTG209" s="68"/>
      <c r="DTH209" s="73"/>
      <c r="DTI209" s="74"/>
      <c r="DTJ209" s="68"/>
      <c r="DTK209" s="73"/>
      <c r="DTL209" s="74"/>
      <c r="DTM209" s="68"/>
      <c r="DTN209" s="73"/>
      <c r="DTO209" s="74"/>
      <c r="DTP209" s="68"/>
      <c r="DTQ209" s="73"/>
      <c r="DTR209" s="74"/>
      <c r="DTS209" s="68"/>
      <c r="DTT209" s="73"/>
      <c r="DTU209" s="74"/>
      <c r="DTV209" s="68"/>
      <c r="DTW209" s="73"/>
      <c r="DTX209" s="74"/>
      <c r="DTY209" s="68"/>
      <c r="DTZ209" s="73"/>
      <c r="DUA209" s="74"/>
      <c r="DUB209" s="68"/>
      <c r="DUC209" s="73"/>
      <c r="DUD209" s="74"/>
      <c r="DUE209" s="68"/>
      <c r="DUF209" s="73"/>
      <c r="DUG209" s="74"/>
      <c r="DUH209" s="68"/>
      <c r="DUI209" s="73"/>
      <c r="DUJ209" s="74"/>
      <c r="DUK209" s="68"/>
      <c r="DUL209" s="73"/>
      <c r="DUM209" s="74"/>
      <c r="DUN209" s="68"/>
      <c r="DUO209" s="73"/>
      <c r="DUP209" s="74"/>
      <c r="DUQ209" s="68"/>
      <c r="DUR209" s="73"/>
      <c r="DUS209" s="74"/>
      <c r="DUT209" s="68"/>
      <c r="DUU209" s="73"/>
      <c r="DUV209" s="74"/>
      <c r="DUW209" s="68"/>
      <c r="DUX209" s="73"/>
      <c r="DUY209" s="74"/>
      <c r="DUZ209" s="68"/>
      <c r="DVA209" s="73"/>
      <c r="DVB209" s="74"/>
      <c r="DVC209" s="68"/>
      <c r="DVD209" s="73"/>
      <c r="DVE209" s="74"/>
      <c r="DVF209" s="68"/>
      <c r="DVG209" s="73"/>
      <c r="DVH209" s="74"/>
      <c r="DVI209" s="68"/>
      <c r="DVJ209" s="73"/>
      <c r="DVK209" s="74"/>
      <c r="DVL209" s="68"/>
      <c r="DVM209" s="73"/>
      <c r="DVN209" s="74"/>
      <c r="DVO209" s="68"/>
      <c r="DVP209" s="73"/>
      <c r="DVQ209" s="74"/>
      <c r="DVR209" s="68"/>
      <c r="DVS209" s="73"/>
      <c r="DVT209" s="74"/>
      <c r="DVU209" s="68"/>
      <c r="DVV209" s="73"/>
      <c r="DVW209" s="74"/>
      <c r="DVX209" s="68"/>
      <c r="DVY209" s="73"/>
      <c r="DVZ209" s="74"/>
      <c r="DWA209" s="68"/>
      <c r="DWB209" s="73"/>
      <c r="DWC209" s="74"/>
      <c r="DWD209" s="68"/>
      <c r="DWE209" s="73"/>
      <c r="DWF209" s="74"/>
      <c r="DWG209" s="68"/>
      <c r="DWH209" s="73"/>
      <c r="DWI209" s="74"/>
      <c r="DWJ209" s="68"/>
      <c r="DWK209" s="73"/>
      <c r="DWL209" s="74"/>
      <c r="DWM209" s="68"/>
      <c r="DWN209" s="73"/>
      <c r="DWO209" s="74"/>
      <c r="DWP209" s="68"/>
      <c r="DWQ209" s="73"/>
      <c r="DWR209" s="74"/>
      <c r="DWS209" s="68"/>
      <c r="DWT209" s="73"/>
      <c r="DWU209" s="74"/>
      <c r="DWV209" s="68"/>
      <c r="DWW209" s="73"/>
      <c r="DWX209" s="74"/>
      <c r="DWY209" s="68"/>
      <c r="DWZ209" s="73"/>
      <c r="DXA209" s="74"/>
      <c r="DXB209" s="68"/>
      <c r="DXC209" s="73"/>
      <c r="DXD209" s="74"/>
      <c r="DXE209" s="68"/>
      <c r="DXF209" s="73"/>
      <c r="DXG209" s="74"/>
      <c r="DXH209" s="68"/>
      <c r="DXI209" s="73"/>
      <c r="DXJ209" s="74"/>
      <c r="DXK209" s="68"/>
      <c r="DXL209" s="73"/>
      <c r="DXM209" s="74"/>
      <c r="DXN209" s="68"/>
      <c r="DXO209" s="73"/>
      <c r="DXP209" s="74"/>
      <c r="DXQ209" s="68"/>
      <c r="DXR209" s="73"/>
      <c r="DXS209" s="74"/>
      <c r="DXT209" s="68"/>
      <c r="DXU209" s="73"/>
      <c r="DXV209" s="74"/>
      <c r="DXW209" s="68"/>
      <c r="DXX209" s="73"/>
      <c r="DXY209" s="74"/>
      <c r="DXZ209" s="68"/>
      <c r="DYA209" s="73"/>
      <c r="DYB209" s="74"/>
      <c r="DYC209" s="68"/>
      <c r="DYD209" s="73"/>
      <c r="DYE209" s="74"/>
      <c r="DYF209" s="68"/>
      <c r="DYG209" s="73"/>
      <c r="DYH209" s="74"/>
      <c r="DYI209" s="68"/>
      <c r="DYJ209" s="73"/>
      <c r="DYK209" s="74"/>
      <c r="DYL209" s="68"/>
      <c r="DYM209" s="73"/>
      <c r="DYN209" s="74"/>
      <c r="DYO209" s="68"/>
      <c r="DYP209" s="73"/>
      <c r="DYQ209" s="74"/>
      <c r="DYR209" s="68"/>
      <c r="DYS209" s="73"/>
      <c r="DYT209" s="74"/>
      <c r="DYU209" s="68"/>
      <c r="DYV209" s="73"/>
      <c r="DYW209" s="74"/>
      <c r="DYX209" s="68"/>
      <c r="DYY209" s="73"/>
      <c r="DYZ209" s="74"/>
      <c r="DZA209" s="68"/>
      <c r="DZB209" s="73"/>
      <c r="DZC209" s="74"/>
      <c r="DZD209" s="68"/>
      <c r="DZE209" s="73"/>
      <c r="DZF209" s="74"/>
      <c r="DZG209" s="68"/>
      <c r="DZH209" s="73"/>
      <c r="DZI209" s="74"/>
      <c r="DZJ209" s="68"/>
      <c r="DZK209" s="73"/>
      <c r="DZL209" s="74"/>
      <c r="DZM209" s="68"/>
      <c r="DZN209" s="73"/>
      <c r="DZO209" s="74"/>
      <c r="DZP209" s="68"/>
      <c r="DZQ209" s="73"/>
      <c r="DZR209" s="74"/>
      <c r="DZS209" s="68"/>
      <c r="DZT209" s="73"/>
      <c r="DZU209" s="74"/>
      <c r="DZV209" s="68"/>
      <c r="DZW209" s="73"/>
      <c r="DZX209" s="74"/>
      <c r="DZY209" s="68"/>
      <c r="DZZ209" s="73"/>
      <c r="EAA209" s="74"/>
      <c r="EAB209" s="68"/>
      <c r="EAC209" s="73"/>
      <c r="EAD209" s="74"/>
      <c r="EAE209" s="68"/>
      <c r="EAF209" s="73"/>
      <c r="EAG209" s="74"/>
      <c r="EAH209" s="68"/>
      <c r="EAI209" s="73"/>
      <c r="EAJ209" s="74"/>
      <c r="EAK209" s="68"/>
      <c r="EAL209" s="73"/>
      <c r="EAM209" s="74"/>
      <c r="EAN209" s="68"/>
      <c r="EAO209" s="73"/>
      <c r="EAP209" s="74"/>
      <c r="EAQ209" s="68"/>
      <c r="EAR209" s="73"/>
      <c r="EAS209" s="74"/>
      <c r="EAT209" s="68"/>
      <c r="EAU209" s="73"/>
      <c r="EAV209" s="74"/>
      <c r="EAW209" s="68"/>
      <c r="EAX209" s="73"/>
      <c r="EAY209" s="74"/>
      <c r="EAZ209" s="68"/>
      <c r="EBA209" s="73"/>
      <c r="EBB209" s="74"/>
      <c r="EBC209" s="68"/>
      <c r="EBD209" s="73"/>
      <c r="EBE209" s="74"/>
      <c r="EBF209" s="68"/>
      <c r="EBG209" s="73"/>
      <c r="EBH209" s="74"/>
      <c r="EBI209" s="68"/>
      <c r="EBJ209" s="73"/>
      <c r="EBK209" s="74"/>
      <c r="EBL209" s="68"/>
      <c r="EBM209" s="73"/>
      <c r="EBN209" s="74"/>
      <c r="EBO209" s="68"/>
      <c r="EBP209" s="73"/>
      <c r="EBQ209" s="74"/>
      <c r="EBR209" s="68"/>
      <c r="EBS209" s="73"/>
      <c r="EBT209" s="74"/>
      <c r="EBU209" s="68"/>
      <c r="EBV209" s="73"/>
      <c r="EBW209" s="74"/>
      <c r="EBX209" s="68"/>
      <c r="EBY209" s="73"/>
      <c r="EBZ209" s="74"/>
      <c r="ECA209" s="68"/>
      <c r="ECB209" s="73"/>
      <c r="ECC209" s="74"/>
      <c r="ECD209" s="68"/>
      <c r="ECE209" s="73"/>
      <c r="ECF209" s="74"/>
      <c r="ECG209" s="68"/>
      <c r="ECH209" s="73"/>
      <c r="ECI209" s="74"/>
      <c r="ECJ209" s="68"/>
      <c r="ECK209" s="73"/>
      <c r="ECL209" s="74"/>
      <c r="ECM209" s="68"/>
      <c r="ECN209" s="73"/>
      <c r="ECO209" s="74"/>
      <c r="ECP209" s="68"/>
      <c r="ECQ209" s="73"/>
      <c r="ECR209" s="74"/>
      <c r="ECS209" s="68"/>
      <c r="ECT209" s="73"/>
      <c r="ECU209" s="74"/>
      <c r="ECV209" s="68"/>
      <c r="ECW209" s="73"/>
      <c r="ECX209" s="74"/>
      <c r="ECY209" s="68"/>
      <c r="ECZ209" s="73"/>
      <c r="EDA209" s="74"/>
      <c r="EDB209" s="68"/>
      <c r="EDC209" s="73"/>
      <c r="EDD209" s="74"/>
      <c r="EDE209" s="68"/>
      <c r="EDF209" s="73"/>
      <c r="EDG209" s="74"/>
      <c r="EDH209" s="68"/>
      <c r="EDI209" s="73"/>
      <c r="EDJ209" s="74"/>
      <c r="EDK209" s="68"/>
      <c r="EDL209" s="73"/>
      <c r="EDM209" s="74"/>
      <c r="EDN209" s="68"/>
      <c r="EDO209" s="73"/>
      <c r="EDP209" s="74"/>
      <c r="EDQ209" s="68"/>
      <c r="EDR209" s="73"/>
      <c r="EDS209" s="74"/>
      <c r="EDT209" s="68"/>
      <c r="EDU209" s="73"/>
      <c r="EDV209" s="74"/>
      <c r="EDW209" s="68"/>
      <c r="EDX209" s="73"/>
      <c r="EDY209" s="74"/>
      <c r="EDZ209" s="68"/>
      <c r="EEA209" s="73"/>
      <c r="EEB209" s="74"/>
      <c r="EEC209" s="68"/>
      <c r="EED209" s="73"/>
      <c r="EEE209" s="74"/>
      <c r="EEF209" s="68"/>
      <c r="EEG209" s="73"/>
      <c r="EEH209" s="74"/>
      <c r="EEI209" s="68"/>
      <c r="EEJ209" s="73"/>
      <c r="EEK209" s="74"/>
      <c r="EEL209" s="68"/>
      <c r="EEM209" s="73"/>
      <c r="EEN209" s="74"/>
      <c r="EEO209" s="68"/>
      <c r="EEP209" s="73"/>
      <c r="EEQ209" s="74"/>
      <c r="EER209" s="68"/>
      <c r="EES209" s="73"/>
      <c r="EET209" s="74"/>
      <c r="EEU209" s="68"/>
      <c r="EEV209" s="73"/>
      <c r="EEW209" s="74"/>
      <c r="EEX209" s="68"/>
      <c r="EEY209" s="73"/>
      <c r="EEZ209" s="74"/>
      <c r="EFA209" s="68"/>
      <c r="EFB209" s="73"/>
      <c r="EFC209" s="74"/>
      <c r="EFD209" s="68"/>
      <c r="EFE209" s="73"/>
      <c r="EFF209" s="74"/>
      <c r="EFG209" s="68"/>
      <c r="EFH209" s="73"/>
      <c r="EFI209" s="74"/>
      <c r="EFJ209" s="68"/>
      <c r="EFK209" s="73"/>
      <c r="EFL209" s="74"/>
      <c r="EFM209" s="68"/>
      <c r="EFN209" s="73"/>
      <c r="EFO209" s="74"/>
      <c r="EFP209" s="68"/>
      <c r="EFQ209" s="73"/>
      <c r="EFR209" s="74"/>
      <c r="EFS209" s="68"/>
      <c r="EFT209" s="73"/>
      <c r="EFU209" s="74"/>
      <c r="EFV209" s="68"/>
      <c r="EFW209" s="73"/>
      <c r="EFX209" s="74"/>
      <c r="EFY209" s="68"/>
      <c r="EFZ209" s="73"/>
      <c r="EGA209" s="74"/>
      <c r="EGB209" s="68"/>
      <c r="EGC209" s="73"/>
      <c r="EGD209" s="74"/>
      <c r="EGE209" s="68"/>
      <c r="EGF209" s="73"/>
      <c r="EGG209" s="74"/>
      <c r="EGH209" s="68"/>
      <c r="EGI209" s="73"/>
      <c r="EGJ209" s="74"/>
      <c r="EGK209" s="68"/>
      <c r="EGL209" s="73"/>
      <c r="EGM209" s="74"/>
      <c r="EGN209" s="68"/>
      <c r="EGO209" s="73"/>
      <c r="EGP209" s="74"/>
      <c r="EGQ209" s="68"/>
      <c r="EGR209" s="73"/>
      <c r="EGS209" s="74"/>
      <c r="EGT209" s="68"/>
      <c r="EGU209" s="73"/>
      <c r="EGV209" s="74"/>
      <c r="EGW209" s="68"/>
      <c r="EGX209" s="73"/>
      <c r="EGY209" s="74"/>
      <c r="EGZ209" s="68"/>
      <c r="EHA209" s="73"/>
      <c r="EHB209" s="74"/>
      <c r="EHC209" s="68"/>
      <c r="EHD209" s="73"/>
      <c r="EHE209" s="74"/>
      <c r="EHF209" s="68"/>
      <c r="EHG209" s="73"/>
      <c r="EHH209" s="74"/>
      <c r="EHI209" s="68"/>
      <c r="EHJ209" s="73"/>
      <c r="EHK209" s="74"/>
      <c r="EHL209" s="68"/>
      <c r="EHM209" s="73"/>
      <c r="EHN209" s="74"/>
      <c r="EHO209" s="68"/>
      <c r="EHP209" s="73"/>
      <c r="EHQ209" s="74"/>
      <c r="EHR209" s="68"/>
      <c r="EHS209" s="73"/>
      <c r="EHT209" s="74"/>
      <c r="EHU209" s="68"/>
      <c r="EHV209" s="73"/>
      <c r="EHW209" s="74"/>
      <c r="EHX209" s="68"/>
      <c r="EHY209" s="73"/>
      <c r="EHZ209" s="74"/>
      <c r="EIA209" s="68"/>
      <c r="EIB209" s="73"/>
      <c r="EIC209" s="74"/>
      <c r="EID209" s="68"/>
      <c r="EIE209" s="73"/>
      <c r="EIF209" s="74"/>
      <c r="EIG209" s="68"/>
      <c r="EIH209" s="73"/>
      <c r="EII209" s="74"/>
      <c r="EIJ209" s="68"/>
      <c r="EIK209" s="73"/>
      <c r="EIL209" s="74"/>
      <c r="EIM209" s="68"/>
      <c r="EIN209" s="73"/>
      <c r="EIO209" s="74"/>
      <c r="EIP209" s="68"/>
      <c r="EIQ209" s="73"/>
      <c r="EIR209" s="74"/>
      <c r="EIS209" s="68"/>
      <c r="EIT209" s="73"/>
      <c r="EIU209" s="74"/>
      <c r="EIV209" s="68"/>
      <c r="EIW209" s="73"/>
      <c r="EIX209" s="74"/>
      <c r="EIY209" s="68"/>
      <c r="EIZ209" s="73"/>
      <c r="EJA209" s="74"/>
      <c r="EJB209" s="68"/>
      <c r="EJC209" s="73"/>
      <c r="EJD209" s="74"/>
      <c r="EJE209" s="68"/>
      <c r="EJF209" s="73"/>
      <c r="EJG209" s="74"/>
      <c r="EJH209" s="68"/>
      <c r="EJI209" s="73"/>
      <c r="EJJ209" s="74"/>
      <c r="EJK209" s="68"/>
      <c r="EJL209" s="73"/>
      <c r="EJM209" s="74"/>
      <c r="EJN209" s="68"/>
      <c r="EJO209" s="73"/>
      <c r="EJP209" s="74"/>
      <c r="EJQ209" s="68"/>
      <c r="EJR209" s="73"/>
      <c r="EJS209" s="74"/>
      <c r="EJT209" s="68"/>
      <c r="EJU209" s="73"/>
      <c r="EJV209" s="74"/>
      <c r="EJW209" s="68"/>
      <c r="EJX209" s="73"/>
      <c r="EJY209" s="74"/>
      <c r="EJZ209" s="68"/>
      <c r="EKA209" s="73"/>
      <c r="EKB209" s="74"/>
      <c r="EKC209" s="68"/>
      <c r="EKD209" s="73"/>
      <c r="EKE209" s="74"/>
      <c r="EKF209" s="68"/>
      <c r="EKG209" s="73"/>
      <c r="EKH209" s="74"/>
      <c r="EKI209" s="68"/>
      <c r="EKJ209" s="73"/>
      <c r="EKK209" s="74"/>
      <c r="EKL209" s="68"/>
      <c r="EKM209" s="73"/>
      <c r="EKN209" s="74"/>
      <c r="EKO209" s="68"/>
      <c r="EKP209" s="73"/>
      <c r="EKQ209" s="74"/>
      <c r="EKR209" s="68"/>
      <c r="EKS209" s="73"/>
      <c r="EKT209" s="74"/>
      <c r="EKU209" s="68"/>
      <c r="EKV209" s="73"/>
      <c r="EKW209" s="74"/>
      <c r="EKX209" s="68"/>
      <c r="EKY209" s="73"/>
      <c r="EKZ209" s="74"/>
      <c r="ELA209" s="68"/>
      <c r="ELB209" s="73"/>
      <c r="ELC209" s="74"/>
      <c r="ELD209" s="68"/>
      <c r="ELE209" s="73"/>
      <c r="ELF209" s="74"/>
      <c r="ELG209" s="68"/>
      <c r="ELH209" s="73"/>
      <c r="ELI209" s="74"/>
      <c r="ELJ209" s="68"/>
      <c r="ELK209" s="73"/>
      <c r="ELL209" s="74"/>
      <c r="ELM209" s="68"/>
      <c r="ELN209" s="73"/>
      <c r="ELO209" s="74"/>
      <c r="ELP209" s="68"/>
      <c r="ELQ209" s="73"/>
      <c r="ELR209" s="74"/>
      <c r="ELS209" s="68"/>
      <c r="ELT209" s="73"/>
      <c r="ELU209" s="74"/>
      <c r="ELV209" s="68"/>
      <c r="ELW209" s="73"/>
      <c r="ELX209" s="74"/>
      <c r="ELY209" s="68"/>
      <c r="ELZ209" s="73"/>
      <c r="EMA209" s="74"/>
      <c r="EMB209" s="68"/>
      <c r="EMC209" s="73"/>
      <c r="EMD209" s="74"/>
      <c r="EME209" s="68"/>
      <c r="EMF209" s="73"/>
      <c r="EMG209" s="74"/>
      <c r="EMH209" s="68"/>
      <c r="EMI209" s="73"/>
      <c r="EMJ209" s="74"/>
      <c r="EMK209" s="68"/>
      <c r="EML209" s="73"/>
      <c r="EMM209" s="74"/>
      <c r="EMN209" s="68"/>
      <c r="EMO209" s="73"/>
      <c r="EMP209" s="74"/>
      <c r="EMQ209" s="68"/>
      <c r="EMR209" s="73"/>
      <c r="EMS209" s="74"/>
      <c r="EMT209" s="68"/>
      <c r="EMU209" s="73"/>
      <c r="EMV209" s="74"/>
      <c r="EMW209" s="68"/>
      <c r="EMX209" s="73"/>
      <c r="EMY209" s="74"/>
      <c r="EMZ209" s="68"/>
      <c r="ENA209" s="73"/>
      <c r="ENB209" s="74"/>
      <c r="ENC209" s="68"/>
      <c r="END209" s="73"/>
      <c r="ENE209" s="74"/>
      <c r="ENF209" s="68"/>
      <c r="ENG209" s="73"/>
      <c r="ENH209" s="74"/>
      <c r="ENI209" s="68"/>
      <c r="ENJ209" s="73"/>
      <c r="ENK209" s="74"/>
      <c r="ENL209" s="68"/>
      <c r="ENM209" s="73"/>
      <c r="ENN209" s="74"/>
      <c r="ENO209" s="68"/>
      <c r="ENP209" s="73"/>
      <c r="ENQ209" s="74"/>
      <c r="ENR209" s="68"/>
      <c r="ENS209" s="73"/>
      <c r="ENT209" s="74"/>
      <c r="ENU209" s="68"/>
      <c r="ENV209" s="73"/>
      <c r="ENW209" s="74"/>
      <c r="ENX209" s="68"/>
      <c r="ENY209" s="73"/>
      <c r="ENZ209" s="74"/>
      <c r="EOA209" s="68"/>
      <c r="EOB209" s="73"/>
      <c r="EOC209" s="74"/>
      <c r="EOD209" s="68"/>
      <c r="EOE209" s="73"/>
      <c r="EOF209" s="74"/>
      <c r="EOG209" s="68"/>
      <c r="EOH209" s="73"/>
      <c r="EOI209" s="74"/>
      <c r="EOJ209" s="68"/>
      <c r="EOK209" s="73"/>
      <c r="EOL209" s="74"/>
      <c r="EOM209" s="68"/>
      <c r="EON209" s="73"/>
      <c r="EOO209" s="74"/>
      <c r="EOP209" s="68"/>
      <c r="EOQ209" s="73"/>
      <c r="EOR209" s="74"/>
      <c r="EOS209" s="68"/>
      <c r="EOT209" s="73"/>
      <c r="EOU209" s="74"/>
      <c r="EOV209" s="68"/>
      <c r="EOW209" s="73"/>
      <c r="EOX209" s="74"/>
      <c r="EOY209" s="68"/>
      <c r="EOZ209" s="73"/>
      <c r="EPA209" s="74"/>
      <c r="EPB209" s="68"/>
      <c r="EPC209" s="73"/>
      <c r="EPD209" s="74"/>
      <c r="EPE209" s="68"/>
      <c r="EPF209" s="73"/>
      <c r="EPG209" s="74"/>
      <c r="EPH209" s="68"/>
      <c r="EPI209" s="73"/>
      <c r="EPJ209" s="74"/>
      <c r="EPK209" s="68"/>
      <c r="EPL209" s="73"/>
      <c r="EPM209" s="74"/>
      <c r="EPN209" s="68"/>
      <c r="EPO209" s="73"/>
      <c r="EPP209" s="74"/>
      <c r="EPQ209" s="68"/>
      <c r="EPR209" s="73"/>
      <c r="EPS209" s="74"/>
      <c r="EPT209" s="68"/>
      <c r="EPU209" s="73"/>
      <c r="EPV209" s="74"/>
      <c r="EPW209" s="68"/>
      <c r="EPX209" s="73"/>
      <c r="EPY209" s="74"/>
      <c r="EPZ209" s="68"/>
      <c r="EQA209" s="73"/>
      <c r="EQB209" s="74"/>
      <c r="EQC209" s="68"/>
      <c r="EQD209" s="73"/>
      <c r="EQE209" s="74"/>
      <c r="EQF209" s="68"/>
      <c r="EQG209" s="73"/>
      <c r="EQH209" s="74"/>
      <c r="EQI209" s="68"/>
      <c r="EQJ209" s="73"/>
      <c r="EQK209" s="74"/>
      <c r="EQL209" s="68"/>
      <c r="EQM209" s="73"/>
      <c r="EQN209" s="74"/>
      <c r="EQO209" s="68"/>
      <c r="EQP209" s="73"/>
      <c r="EQQ209" s="74"/>
      <c r="EQR209" s="68"/>
      <c r="EQS209" s="73"/>
      <c r="EQT209" s="74"/>
      <c r="EQU209" s="68"/>
      <c r="EQV209" s="73"/>
      <c r="EQW209" s="74"/>
      <c r="EQX209" s="68"/>
      <c r="EQY209" s="73"/>
      <c r="EQZ209" s="74"/>
      <c r="ERA209" s="68"/>
      <c r="ERB209" s="73"/>
      <c r="ERC209" s="74"/>
      <c r="ERD209" s="68"/>
      <c r="ERE209" s="73"/>
      <c r="ERF209" s="74"/>
      <c r="ERG209" s="68"/>
      <c r="ERH209" s="73"/>
      <c r="ERI209" s="74"/>
      <c r="ERJ209" s="68"/>
      <c r="ERK209" s="73"/>
      <c r="ERL209" s="74"/>
      <c r="ERM209" s="68"/>
      <c r="ERN209" s="73"/>
      <c r="ERO209" s="74"/>
      <c r="ERP209" s="68"/>
      <c r="ERQ209" s="73"/>
      <c r="ERR209" s="74"/>
      <c r="ERS209" s="68"/>
      <c r="ERT209" s="73"/>
      <c r="ERU209" s="74"/>
      <c r="ERV209" s="68"/>
      <c r="ERW209" s="73"/>
      <c r="ERX209" s="74"/>
      <c r="ERY209" s="68"/>
      <c r="ERZ209" s="73"/>
      <c r="ESA209" s="74"/>
      <c r="ESB209" s="68"/>
      <c r="ESC209" s="73"/>
      <c r="ESD209" s="74"/>
      <c r="ESE209" s="68"/>
      <c r="ESF209" s="73"/>
      <c r="ESG209" s="74"/>
      <c r="ESH209" s="68"/>
      <c r="ESI209" s="73"/>
      <c r="ESJ209" s="74"/>
      <c r="ESK209" s="68"/>
      <c r="ESL209" s="73"/>
      <c r="ESM209" s="74"/>
      <c r="ESN209" s="68"/>
      <c r="ESO209" s="73"/>
      <c r="ESP209" s="74"/>
      <c r="ESQ209" s="68"/>
      <c r="ESR209" s="73"/>
      <c r="ESS209" s="74"/>
      <c r="EST209" s="68"/>
      <c r="ESU209" s="73"/>
      <c r="ESV209" s="74"/>
      <c r="ESW209" s="68"/>
      <c r="ESX209" s="73"/>
      <c r="ESY209" s="74"/>
      <c r="ESZ209" s="68"/>
      <c r="ETA209" s="73"/>
      <c r="ETB209" s="74"/>
      <c r="ETC209" s="68"/>
      <c r="ETD209" s="73"/>
      <c r="ETE209" s="74"/>
      <c r="ETF209" s="68"/>
      <c r="ETG209" s="73"/>
      <c r="ETH209" s="74"/>
      <c r="ETI209" s="68"/>
      <c r="ETJ209" s="73"/>
      <c r="ETK209" s="74"/>
      <c r="ETL209" s="68"/>
      <c r="ETM209" s="73"/>
      <c r="ETN209" s="74"/>
      <c r="ETO209" s="68"/>
      <c r="ETP209" s="73"/>
      <c r="ETQ209" s="74"/>
      <c r="ETR209" s="68"/>
      <c r="ETS209" s="73"/>
      <c r="ETT209" s="74"/>
      <c r="ETU209" s="68"/>
      <c r="ETV209" s="73"/>
      <c r="ETW209" s="74"/>
      <c r="ETX209" s="68"/>
      <c r="ETY209" s="73"/>
      <c r="ETZ209" s="74"/>
      <c r="EUA209" s="68"/>
      <c r="EUB209" s="73"/>
      <c r="EUC209" s="74"/>
      <c r="EUD209" s="68"/>
      <c r="EUE209" s="73"/>
      <c r="EUF209" s="74"/>
      <c r="EUG209" s="68"/>
      <c r="EUH209" s="73"/>
      <c r="EUI209" s="74"/>
      <c r="EUJ209" s="68"/>
      <c r="EUK209" s="73"/>
      <c r="EUL209" s="74"/>
      <c r="EUM209" s="68"/>
      <c r="EUN209" s="73"/>
      <c r="EUO209" s="74"/>
      <c r="EUP209" s="68"/>
      <c r="EUQ209" s="73"/>
      <c r="EUR209" s="74"/>
      <c r="EUS209" s="68"/>
      <c r="EUT209" s="73"/>
      <c r="EUU209" s="74"/>
      <c r="EUV209" s="68"/>
      <c r="EUW209" s="73"/>
      <c r="EUX209" s="74"/>
      <c r="EUY209" s="68"/>
      <c r="EUZ209" s="73"/>
      <c r="EVA209" s="74"/>
      <c r="EVB209" s="68"/>
      <c r="EVC209" s="73"/>
      <c r="EVD209" s="74"/>
      <c r="EVE209" s="68"/>
      <c r="EVF209" s="73"/>
      <c r="EVG209" s="74"/>
      <c r="EVH209" s="68"/>
      <c r="EVI209" s="73"/>
      <c r="EVJ209" s="74"/>
      <c r="EVK209" s="68"/>
      <c r="EVL209" s="73"/>
      <c r="EVM209" s="74"/>
      <c r="EVN209" s="68"/>
      <c r="EVO209" s="73"/>
      <c r="EVP209" s="74"/>
      <c r="EVQ209" s="68"/>
      <c r="EVR209" s="73"/>
      <c r="EVS209" s="74"/>
      <c r="EVT209" s="68"/>
      <c r="EVU209" s="73"/>
      <c r="EVV209" s="74"/>
      <c r="EVW209" s="68"/>
      <c r="EVX209" s="73"/>
      <c r="EVY209" s="74"/>
      <c r="EVZ209" s="68"/>
      <c r="EWA209" s="73"/>
      <c r="EWB209" s="74"/>
      <c r="EWC209" s="68"/>
      <c r="EWD209" s="73"/>
      <c r="EWE209" s="74"/>
      <c r="EWF209" s="68"/>
      <c r="EWG209" s="73"/>
      <c r="EWH209" s="74"/>
      <c r="EWI209" s="68"/>
      <c r="EWJ209" s="73"/>
      <c r="EWK209" s="74"/>
      <c r="EWL209" s="68"/>
      <c r="EWM209" s="73"/>
      <c r="EWN209" s="74"/>
      <c r="EWO209" s="68"/>
      <c r="EWP209" s="73"/>
      <c r="EWQ209" s="74"/>
      <c r="EWR209" s="68"/>
      <c r="EWS209" s="73"/>
      <c r="EWT209" s="74"/>
      <c r="EWU209" s="68"/>
      <c r="EWV209" s="73"/>
      <c r="EWW209" s="74"/>
      <c r="EWX209" s="68"/>
      <c r="EWY209" s="73"/>
      <c r="EWZ209" s="74"/>
      <c r="EXA209" s="68"/>
      <c r="EXB209" s="73"/>
      <c r="EXC209" s="74"/>
      <c r="EXD209" s="68"/>
      <c r="EXE209" s="73"/>
      <c r="EXF209" s="74"/>
      <c r="EXG209" s="68"/>
      <c r="EXH209" s="73"/>
      <c r="EXI209" s="74"/>
      <c r="EXJ209" s="68"/>
      <c r="EXK209" s="73"/>
      <c r="EXL209" s="74"/>
      <c r="EXM209" s="68"/>
      <c r="EXN209" s="73"/>
      <c r="EXO209" s="74"/>
      <c r="EXP209" s="68"/>
      <c r="EXQ209" s="73"/>
      <c r="EXR209" s="74"/>
      <c r="EXS209" s="68"/>
      <c r="EXT209" s="73"/>
      <c r="EXU209" s="74"/>
      <c r="EXV209" s="68"/>
      <c r="EXW209" s="73"/>
      <c r="EXX209" s="74"/>
      <c r="EXY209" s="68"/>
      <c r="EXZ209" s="73"/>
      <c r="EYA209" s="74"/>
      <c r="EYB209" s="68"/>
      <c r="EYC209" s="73"/>
      <c r="EYD209" s="74"/>
      <c r="EYE209" s="68"/>
      <c r="EYF209" s="73"/>
      <c r="EYG209" s="74"/>
      <c r="EYH209" s="68"/>
      <c r="EYI209" s="73"/>
      <c r="EYJ209" s="74"/>
      <c r="EYK209" s="68"/>
      <c r="EYL209" s="73"/>
      <c r="EYM209" s="74"/>
      <c r="EYN209" s="68"/>
      <c r="EYO209" s="73"/>
      <c r="EYP209" s="74"/>
      <c r="EYQ209" s="68"/>
      <c r="EYR209" s="73"/>
      <c r="EYS209" s="74"/>
      <c r="EYT209" s="68"/>
      <c r="EYU209" s="73"/>
      <c r="EYV209" s="74"/>
      <c r="EYW209" s="68"/>
      <c r="EYX209" s="73"/>
      <c r="EYY209" s="74"/>
      <c r="EYZ209" s="68"/>
      <c r="EZA209" s="73"/>
      <c r="EZB209" s="74"/>
      <c r="EZC209" s="68"/>
      <c r="EZD209" s="73"/>
      <c r="EZE209" s="74"/>
      <c r="EZF209" s="68"/>
      <c r="EZG209" s="73"/>
      <c r="EZH209" s="74"/>
      <c r="EZI209" s="68"/>
      <c r="EZJ209" s="73"/>
      <c r="EZK209" s="74"/>
      <c r="EZL209" s="68"/>
      <c r="EZM209" s="73"/>
      <c r="EZN209" s="74"/>
      <c r="EZO209" s="68"/>
      <c r="EZP209" s="73"/>
      <c r="EZQ209" s="74"/>
      <c r="EZR209" s="68"/>
      <c r="EZS209" s="73"/>
      <c r="EZT209" s="74"/>
      <c r="EZU209" s="68"/>
      <c r="EZV209" s="73"/>
      <c r="EZW209" s="74"/>
      <c r="EZX209" s="68"/>
      <c r="EZY209" s="73"/>
      <c r="EZZ209" s="74"/>
      <c r="FAA209" s="68"/>
      <c r="FAB209" s="73"/>
      <c r="FAC209" s="74"/>
      <c r="FAD209" s="68"/>
      <c r="FAE209" s="73"/>
      <c r="FAF209" s="74"/>
      <c r="FAG209" s="68"/>
      <c r="FAH209" s="73"/>
      <c r="FAI209" s="74"/>
      <c r="FAJ209" s="68"/>
      <c r="FAK209" s="73"/>
      <c r="FAL209" s="74"/>
      <c r="FAM209" s="68"/>
      <c r="FAN209" s="73"/>
      <c r="FAO209" s="74"/>
      <c r="FAP209" s="68"/>
      <c r="FAQ209" s="73"/>
      <c r="FAR209" s="74"/>
      <c r="FAS209" s="68"/>
      <c r="FAT209" s="73"/>
      <c r="FAU209" s="74"/>
      <c r="FAV209" s="68"/>
      <c r="FAW209" s="73"/>
      <c r="FAX209" s="74"/>
      <c r="FAY209" s="68"/>
      <c r="FAZ209" s="73"/>
      <c r="FBA209" s="74"/>
      <c r="FBB209" s="68"/>
      <c r="FBC209" s="73"/>
      <c r="FBD209" s="74"/>
      <c r="FBE209" s="68"/>
      <c r="FBF209" s="73"/>
      <c r="FBG209" s="74"/>
      <c r="FBH209" s="68"/>
      <c r="FBI209" s="73"/>
      <c r="FBJ209" s="74"/>
      <c r="FBK209" s="68"/>
      <c r="FBL209" s="73"/>
      <c r="FBM209" s="74"/>
      <c r="FBN209" s="68"/>
      <c r="FBO209" s="73"/>
      <c r="FBP209" s="74"/>
      <c r="FBQ209" s="68"/>
      <c r="FBR209" s="73"/>
      <c r="FBS209" s="74"/>
      <c r="FBT209" s="68"/>
      <c r="FBU209" s="73"/>
      <c r="FBV209" s="74"/>
      <c r="FBW209" s="68"/>
      <c r="FBX209" s="73"/>
      <c r="FBY209" s="74"/>
      <c r="FBZ209" s="68"/>
      <c r="FCA209" s="73"/>
      <c r="FCB209" s="74"/>
      <c r="FCC209" s="68"/>
      <c r="FCD209" s="73"/>
      <c r="FCE209" s="74"/>
      <c r="FCF209" s="68"/>
      <c r="FCG209" s="73"/>
      <c r="FCH209" s="74"/>
      <c r="FCI209" s="68"/>
      <c r="FCJ209" s="73"/>
      <c r="FCK209" s="74"/>
      <c r="FCL209" s="68"/>
      <c r="FCM209" s="73"/>
      <c r="FCN209" s="74"/>
      <c r="FCO209" s="68"/>
      <c r="FCP209" s="73"/>
      <c r="FCQ209" s="74"/>
      <c r="FCR209" s="68"/>
      <c r="FCS209" s="73"/>
      <c r="FCT209" s="74"/>
      <c r="FCU209" s="68"/>
      <c r="FCV209" s="73"/>
      <c r="FCW209" s="74"/>
      <c r="FCX209" s="68"/>
      <c r="FCY209" s="73"/>
      <c r="FCZ209" s="74"/>
      <c r="FDA209" s="68"/>
      <c r="FDB209" s="73"/>
      <c r="FDC209" s="74"/>
      <c r="FDD209" s="68"/>
      <c r="FDE209" s="73"/>
      <c r="FDF209" s="74"/>
      <c r="FDG209" s="68"/>
      <c r="FDH209" s="73"/>
      <c r="FDI209" s="74"/>
      <c r="FDJ209" s="68"/>
      <c r="FDK209" s="73"/>
      <c r="FDL209" s="74"/>
      <c r="FDM209" s="68"/>
      <c r="FDN209" s="73"/>
      <c r="FDO209" s="74"/>
      <c r="FDP209" s="68"/>
      <c r="FDQ209" s="73"/>
      <c r="FDR209" s="74"/>
      <c r="FDS209" s="68"/>
      <c r="FDT209" s="73"/>
      <c r="FDU209" s="74"/>
      <c r="FDV209" s="68"/>
      <c r="FDW209" s="73"/>
      <c r="FDX209" s="74"/>
      <c r="FDY209" s="68"/>
      <c r="FDZ209" s="73"/>
      <c r="FEA209" s="74"/>
      <c r="FEB209" s="68"/>
      <c r="FEC209" s="73"/>
      <c r="FED209" s="74"/>
      <c r="FEE209" s="68"/>
      <c r="FEF209" s="73"/>
      <c r="FEG209" s="74"/>
      <c r="FEH209" s="68"/>
      <c r="FEI209" s="73"/>
      <c r="FEJ209" s="74"/>
      <c r="FEK209" s="68"/>
      <c r="FEL209" s="73"/>
      <c r="FEM209" s="74"/>
      <c r="FEN209" s="68"/>
      <c r="FEO209" s="73"/>
      <c r="FEP209" s="74"/>
      <c r="FEQ209" s="68"/>
      <c r="FER209" s="73"/>
      <c r="FES209" s="74"/>
      <c r="FET209" s="68"/>
      <c r="FEU209" s="73"/>
      <c r="FEV209" s="74"/>
      <c r="FEW209" s="68"/>
      <c r="FEX209" s="73"/>
      <c r="FEY209" s="74"/>
      <c r="FEZ209" s="68"/>
      <c r="FFA209" s="73"/>
      <c r="FFB209" s="74"/>
      <c r="FFC209" s="68"/>
      <c r="FFD209" s="73"/>
      <c r="FFE209" s="74"/>
      <c r="FFF209" s="68"/>
      <c r="FFG209" s="73"/>
      <c r="FFH209" s="74"/>
      <c r="FFI209" s="68"/>
      <c r="FFJ209" s="73"/>
      <c r="FFK209" s="74"/>
      <c r="FFL209" s="68"/>
      <c r="FFM209" s="73"/>
      <c r="FFN209" s="74"/>
      <c r="FFO209" s="68"/>
      <c r="FFP209" s="73"/>
      <c r="FFQ209" s="74"/>
      <c r="FFR209" s="68"/>
      <c r="FFS209" s="73"/>
      <c r="FFT209" s="74"/>
      <c r="FFU209" s="68"/>
      <c r="FFV209" s="73"/>
      <c r="FFW209" s="74"/>
      <c r="FFX209" s="68"/>
      <c r="FFY209" s="73"/>
      <c r="FFZ209" s="74"/>
      <c r="FGA209" s="68"/>
      <c r="FGB209" s="73"/>
      <c r="FGC209" s="74"/>
      <c r="FGD209" s="68"/>
      <c r="FGE209" s="73"/>
      <c r="FGF209" s="74"/>
      <c r="FGG209" s="68"/>
      <c r="FGH209" s="73"/>
      <c r="FGI209" s="74"/>
      <c r="FGJ209" s="68"/>
      <c r="FGK209" s="73"/>
      <c r="FGL209" s="74"/>
      <c r="FGM209" s="68"/>
      <c r="FGN209" s="73"/>
      <c r="FGO209" s="74"/>
      <c r="FGP209" s="68"/>
      <c r="FGQ209" s="73"/>
      <c r="FGR209" s="74"/>
      <c r="FGS209" s="68"/>
      <c r="FGT209" s="73"/>
      <c r="FGU209" s="74"/>
      <c r="FGV209" s="68"/>
      <c r="FGW209" s="73"/>
      <c r="FGX209" s="74"/>
      <c r="FGY209" s="68"/>
      <c r="FGZ209" s="73"/>
      <c r="FHA209" s="74"/>
      <c r="FHB209" s="68"/>
      <c r="FHC209" s="73"/>
      <c r="FHD209" s="74"/>
      <c r="FHE209" s="68"/>
      <c r="FHF209" s="73"/>
      <c r="FHG209" s="74"/>
      <c r="FHH209" s="68"/>
      <c r="FHI209" s="73"/>
      <c r="FHJ209" s="74"/>
      <c r="FHK209" s="68"/>
      <c r="FHL209" s="73"/>
      <c r="FHM209" s="74"/>
      <c r="FHN209" s="68"/>
      <c r="FHO209" s="73"/>
      <c r="FHP209" s="74"/>
      <c r="FHQ209" s="68"/>
      <c r="FHR209" s="73"/>
      <c r="FHS209" s="74"/>
      <c r="FHT209" s="68"/>
      <c r="FHU209" s="73"/>
      <c r="FHV209" s="74"/>
      <c r="FHW209" s="68"/>
      <c r="FHX209" s="73"/>
      <c r="FHY209" s="74"/>
      <c r="FHZ209" s="68"/>
      <c r="FIA209" s="73"/>
      <c r="FIB209" s="74"/>
      <c r="FIC209" s="68"/>
      <c r="FID209" s="73"/>
      <c r="FIE209" s="74"/>
      <c r="FIF209" s="68"/>
      <c r="FIG209" s="73"/>
      <c r="FIH209" s="74"/>
      <c r="FII209" s="68"/>
      <c r="FIJ209" s="73"/>
      <c r="FIK209" s="74"/>
      <c r="FIL209" s="68"/>
      <c r="FIM209" s="73"/>
      <c r="FIN209" s="74"/>
      <c r="FIO209" s="68"/>
      <c r="FIP209" s="73"/>
      <c r="FIQ209" s="74"/>
      <c r="FIR209" s="68"/>
      <c r="FIS209" s="73"/>
      <c r="FIT209" s="74"/>
      <c r="FIU209" s="68"/>
      <c r="FIV209" s="73"/>
      <c r="FIW209" s="74"/>
      <c r="FIX209" s="68"/>
      <c r="FIY209" s="73"/>
      <c r="FIZ209" s="74"/>
      <c r="FJA209" s="68"/>
      <c r="FJB209" s="73"/>
      <c r="FJC209" s="74"/>
      <c r="FJD209" s="68"/>
      <c r="FJE209" s="73"/>
      <c r="FJF209" s="74"/>
      <c r="FJG209" s="68"/>
      <c r="FJH209" s="73"/>
      <c r="FJI209" s="74"/>
      <c r="FJJ209" s="68"/>
      <c r="FJK209" s="73"/>
      <c r="FJL209" s="74"/>
      <c r="FJM209" s="68"/>
      <c r="FJN209" s="73"/>
      <c r="FJO209" s="74"/>
      <c r="FJP209" s="68"/>
      <c r="FJQ209" s="73"/>
      <c r="FJR209" s="74"/>
      <c r="FJS209" s="68"/>
      <c r="FJT209" s="73"/>
      <c r="FJU209" s="74"/>
      <c r="FJV209" s="68"/>
      <c r="FJW209" s="73"/>
      <c r="FJX209" s="74"/>
      <c r="FJY209" s="68"/>
      <c r="FJZ209" s="73"/>
      <c r="FKA209" s="74"/>
      <c r="FKB209" s="68"/>
      <c r="FKC209" s="73"/>
      <c r="FKD209" s="74"/>
      <c r="FKE209" s="68"/>
      <c r="FKF209" s="73"/>
      <c r="FKG209" s="74"/>
      <c r="FKH209" s="68"/>
      <c r="FKI209" s="73"/>
      <c r="FKJ209" s="74"/>
      <c r="FKK209" s="68"/>
      <c r="FKL209" s="73"/>
      <c r="FKM209" s="74"/>
      <c r="FKN209" s="68"/>
      <c r="FKO209" s="73"/>
      <c r="FKP209" s="74"/>
      <c r="FKQ209" s="68"/>
      <c r="FKR209" s="73"/>
      <c r="FKS209" s="74"/>
      <c r="FKT209" s="68"/>
      <c r="FKU209" s="73"/>
      <c r="FKV209" s="74"/>
      <c r="FKW209" s="68"/>
      <c r="FKX209" s="73"/>
      <c r="FKY209" s="74"/>
      <c r="FKZ209" s="68"/>
      <c r="FLA209" s="73"/>
      <c r="FLB209" s="74"/>
      <c r="FLC209" s="68"/>
      <c r="FLD209" s="73"/>
      <c r="FLE209" s="74"/>
      <c r="FLF209" s="68"/>
      <c r="FLG209" s="73"/>
      <c r="FLH209" s="74"/>
      <c r="FLI209" s="68"/>
      <c r="FLJ209" s="73"/>
      <c r="FLK209" s="74"/>
      <c r="FLL209" s="68"/>
      <c r="FLM209" s="73"/>
      <c r="FLN209" s="74"/>
      <c r="FLO209" s="68"/>
      <c r="FLP209" s="73"/>
      <c r="FLQ209" s="74"/>
      <c r="FLR209" s="68"/>
      <c r="FLS209" s="73"/>
      <c r="FLT209" s="74"/>
      <c r="FLU209" s="68"/>
      <c r="FLV209" s="73"/>
      <c r="FLW209" s="74"/>
      <c r="FLX209" s="68"/>
      <c r="FLY209" s="73"/>
      <c r="FLZ209" s="74"/>
      <c r="FMA209" s="68"/>
      <c r="FMB209" s="73"/>
      <c r="FMC209" s="74"/>
      <c r="FMD209" s="68"/>
      <c r="FME209" s="73"/>
      <c r="FMF209" s="74"/>
      <c r="FMG209" s="68"/>
      <c r="FMH209" s="73"/>
      <c r="FMI209" s="74"/>
      <c r="FMJ209" s="68"/>
      <c r="FMK209" s="73"/>
      <c r="FML209" s="74"/>
      <c r="FMM209" s="68"/>
      <c r="FMN209" s="73"/>
      <c r="FMO209" s="74"/>
      <c r="FMP209" s="68"/>
      <c r="FMQ209" s="73"/>
      <c r="FMR209" s="74"/>
      <c r="FMS209" s="68"/>
      <c r="FMT209" s="73"/>
      <c r="FMU209" s="74"/>
      <c r="FMV209" s="68"/>
      <c r="FMW209" s="73"/>
      <c r="FMX209" s="74"/>
      <c r="FMY209" s="68"/>
      <c r="FMZ209" s="73"/>
      <c r="FNA209" s="74"/>
      <c r="FNB209" s="68"/>
      <c r="FNC209" s="73"/>
      <c r="FND209" s="74"/>
      <c r="FNE209" s="68"/>
      <c r="FNF209" s="73"/>
      <c r="FNG209" s="74"/>
      <c r="FNH209" s="68"/>
      <c r="FNI209" s="73"/>
      <c r="FNJ209" s="74"/>
      <c r="FNK209" s="68"/>
      <c r="FNL209" s="73"/>
      <c r="FNM209" s="74"/>
      <c r="FNN209" s="68"/>
      <c r="FNO209" s="73"/>
      <c r="FNP209" s="74"/>
      <c r="FNQ209" s="68"/>
      <c r="FNR209" s="73"/>
      <c r="FNS209" s="74"/>
      <c r="FNT209" s="68"/>
      <c r="FNU209" s="73"/>
      <c r="FNV209" s="74"/>
      <c r="FNW209" s="68"/>
      <c r="FNX209" s="73"/>
      <c r="FNY209" s="74"/>
      <c r="FNZ209" s="68"/>
      <c r="FOA209" s="73"/>
      <c r="FOB209" s="74"/>
      <c r="FOC209" s="68"/>
      <c r="FOD209" s="73"/>
      <c r="FOE209" s="74"/>
      <c r="FOF209" s="68"/>
      <c r="FOG209" s="73"/>
      <c r="FOH209" s="74"/>
      <c r="FOI209" s="68"/>
      <c r="FOJ209" s="73"/>
      <c r="FOK209" s="74"/>
      <c r="FOL209" s="68"/>
      <c r="FOM209" s="73"/>
      <c r="FON209" s="74"/>
      <c r="FOO209" s="68"/>
      <c r="FOP209" s="73"/>
      <c r="FOQ209" s="74"/>
      <c r="FOR209" s="68"/>
      <c r="FOS209" s="73"/>
      <c r="FOT209" s="74"/>
      <c r="FOU209" s="68"/>
      <c r="FOV209" s="73"/>
      <c r="FOW209" s="74"/>
      <c r="FOX209" s="68"/>
      <c r="FOY209" s="73"/>
      <c r="FOZ209" s="74"/>
      <c r="FPA209" s="68"/>
      <c r="FPB209" s="73"/>
      <c r="FPC209" s="74"/>
      <c r="FPD209" s="68"/>
      <c r="FPE209" s="73"/>
      <c r="FPF209" s="74"/>
      <c r="FPG209" s="68"/>
      <c r="FPH209" s="73"/>
      <c r="FPI209" s="74"/>
      <c r="FPJ209" s="68"/>
      <c r="FPK209" s="73"/>
      <c r="FPL209" s="74"/>
      <c r="FPM209" s="68"/>
      <c r="FPN209" s="73"/>
      <c r="FPO209" s="74"/>
      <c r="FPP209" s="68"/>
      <c r="FPQ209" s="73"/>
      <c r="FPR209" s="74"/>
      <c r="FPS209" s="68"/>
      <c r="FPT209" s="73"/>
      <c r="FPU209" s="74"/>
      <c r="FPV209" s="68"/>
      <c r="FPW209" s="73"/>
      <c r="FPX209" s="74"/>
      <c r="FPY209" s="68"/>
      <c r="FPZ209" s="73"/>
      <c r="FQA209" s="74"/>
      <c r="FQB209" s="68"/>
      <c r="FQC209" s="73"/>
      <c r="FQD209" s="74"/>
      <c r="FQE209" s="68"/>
      <c r="FQF209" s="73"/>
      <c r="FQG209" s="74"/>
      <c r="FQH209" s="68"/>
      <c r="FQI209" s="73"/>
      <c r="FQJ209" s="74"/>
      <c r="FQK209" s="68"/>
      <c r="FQL209" s="73"/>
      <c r="FQM209" s="74"/>
      <c r="FQN209" s="68"/>
      <c r="FQO209" s="73"/>
      <c r="FQP209" s="74"/>
      <c r="FQQ209" s="68"/>
      <c r="FQR209" s="73"/>
      <c r="FQS209" s="74"/>
      <c r="FQT209" s="68"/>
      <c r="FQU209" s="73"/>
      <c r="FQV209" s="74"/>
      <c r="FQW209" s="68"/>
      <c r="FQX209" s="73"/>
      <c r="FQY209" s="74"/>
      <c r="FQZ209" s="68"/>
      <c r="FRA209" s="73"/>
      <c r="FRB209" s="74"/>
      <c r="FRC209" s="68"/>
      <c r="FRD209" s="73"/>
      <c r="FRE209" s="74"/>
      <c r="FRF209" s="68"/>
      <c r="FRG209" s="73"/>
      <c r="FRH209" s="74"/>
      <c r="FRI209" s="68"/>
      <c r="FRJ209" s="73"/>
      <c r="FRK209" s="74"/>
      <c r="FRL209" s="68"/>
      <c r="FRM209" s="73"/>
      <c r="FRN209" s="74"/>
      <c r="FRO209" s="68"/>
      <c r="FRP209" s="73"/>
      <c r="FRQ209" s="74"/>
      <c r="FRR209" s="68"/>
      <c r="FRS209" s="73"/>
      <c r="FRT209" s="74"/>
      <c r="FRU209" s="68"/>
      <c r="FRV209" s="73"/>
      <c r="FRW209" s="74"/>
      <c r="FRX209" s="68"/>
      <c r="FRY209" s="73"/>
      <c r="FRZ209" s="74"/>
      <c r="FSA209" s="68"/>
      <c r="FSB209" s="73"/>
      <c r="FSC209" s="74"/>
      <c r="FSD209" s="68"/>
      <c r="FSE209" s="73"/>
      <c r="FSF209" s="74"/>
      <c r="FSG209" s="68"/>
      <c r="FSH209" s="73"/>
      <c r="FSI209" s="74"/>
      <c r="FSJ209" s="68"/>
      <c r="FSK209" s="73"/>
      <c r="FSL209" s="74"/>
      <c r="FSM209" s="68"/>
      <c r="FSN209" s="73"/>
      <c r="FSO209" s="74"/>
      <c r="FSP209" s="68"/>
      <c r="FSQ209" s="73"/>
      <c r="FSR209" s="74"/>
      <c r="FSS209" s="68"/>
      <c r="FST209" s="73"/>
      <c r="FSU209" s="74"/>
      <c r="FSV209" s="68"/>
      <c r="FSW209" s="73"/>
      <c r="FSX209" s="74"/>
      <c r="FSY209" s="68"/>
      <c r="FSZ209" s="73"/>
      <c r="FTA209" s="74"/>
      <c r="FTB209" s="68"/>
      <c r="FTC209" s="73"/>
      <c r="FTD209" s="74"/>
      <c r="FTE209" s="68"/>
      <c r="FTF209" s="73"/>
      <c r="FTG209" s="74"/>
      <c r="FTH209" s="68"/>
      <c r="FTI209" s="73"/>
      <c r="FTJ209" s="74"/>
      <c r="FTK209" s="68"/>
      <c r="FTL209" s="73"/>
      <c r="FTM209" s="74"/>
      <c r="FTN209" s="68"/>
      <c r="FTO209" s="73"/>
      <c r="FTP209" s="74"/>
      <c r="FTQ209" s="68"/>
      <c r="FTR209" s="73"/>
      <c r="FTS209" s="74"/>
      <c r="FTT209" s="68"/>
      <c r="FTU209" s="73"/>
      <c r="FTV209" s="74"/>
      <c r="FTW209" s="68"/>
      <c r="FTX209" s="73"/>
      <c r="FTY209" s="74"/>
      <c r="FTZ209" s="68"/>
      <c r="FUA209" s="73"/>
      <c r="FUB209" s="74"/>
      <c r="FUC209" s="68"/>
      <c r="FUD209" s="73"/>
      <c r="FUE209" s="74"/>
      <c r="FUF209" s="68"/>
      <c r="FUG209" s="73"/>
      <c r="FUH209" s="74"/>
      <c r="FUI209" s="68"/>
      <c r="FUJ209" s="73"/>
      <c r="FUK209" s="74"/>
      <c r="FUL209" s="68"/>
      <c r="FUM209" s="73"/>
      <c r="FUN209" s="74"/>
      <c r="FUO209" s="68"/>
      <c r="FUP209" s="73"/>
      <c r="FUQ209" s="74"/>
      <c r="FUR209" s="68"/>
      <c r="FUS209" s="73"/>
      <c r="FUT209" s="74"/>
      <c r="FUU209" s="68"/>
      <c r="FUV209" s="73"/>
      <c r="FUW209" s="74"/>
      <c r="FUX209" s="68"/>
      <c r="FUY209" s="73"/>
      <c r="FUZ209" s="74"/>
      <c r="FVA209" s="68"/>
      <c r="FVB209" s="73"/>
      <c r="FVC209" s="74"/>
      <c r="FVD209" s="68"/>
      <c r="FVE209" s="73"/>
      <c r="FVF209" s="74"/>
      <c r="FVG209" s="68"/>
      <c r="FVH209" s="73"/>
      <c r="FVI209" s="74"/>
      <c r="FVJ209" s="68"/>
      <c r="FVK209" s="73"/>
      <c r="FVL209" s="74"/>
      <c r="FVM209" s="68"/>
      <c r="FVN209" s="73"/>
      <c r="FVO209" s="74"/>
      <c r="FVP209" s="68"/>
      <c r="FVQ209" s="73"/>
      <c r="FVR209" s="74"/>
      <c r="FVS209" s="68"/>
      <c r="FVT209" s="73"/>
      <c r="FVU209" s="74"/>
      <c r="FVV209" s="68"/>
      <c r="FVW209" s="73"/>
      <c r="FVX209" s="74"/>
      <c r="FVY209" s="68"/>
      <c r="FVZ209" s="73"/>
      <c r="FWA209" s="74"/>
      <c r="FWB209" s="68"/>
      <c r="FWC209" s="73"/>
      <c r="FWD209" s="74"/>
      <c r="FWE209" s="68"/>
      <c r="FWF209" s="73"/>
      <c r="FWG209" s="74"/>
      <c r="FWH209" s="68"/>
      <c r="FWI209" s="73"/>
      <c r="FWJ209" s="74"/>
      <c r="FWK209" s="68"/>
      <c r="FWL209" s="73"/>
      <c r="FWM209" s="74"/>
      <c r="FWN209" s="68"/>
      <c r="FWO209" s="73"/>
      <c r="FWP209" s="74"/>
      <c r="FWQ209" s="68"/>
      <c r="FWR209" s="73"/>
      <c r="FWS209" s="74"/>
      <c r="FWT209" s="68"/>
      <c r="FWU209" s="73"/>
      <c r="FWV209" s="74"/>
      <c r="FWW209" s="68"/>
      <c r="FWX209" s="73"/>
      <c r="FWY209" s="74"/>
      <c r="FWZ209" s="68"/>
      <c r="FXA209" s="73"/>
      <c r="FXB209" s="74"/>
      <c r="FXC209" s="68"/>
      <c r="FXD209" s="73"/>
      <c r="FXE209" s="74"/>
      <c r="FXF209" s="68"/>
      <c r="FXG209" s="73"/>
      <c r="FXH209" s="74"/>
      <c r="FXI209" s="68"/>
      <c r="FXJ209" s="73"/>
      <c r="FXK209" s="74"/>
      <c r="FXL209" s="68"/>
      <c r="FXM209" s="73"/>
      <c r="FXN209" s="74"/>
      <c r="FXO209" s="68"/>
      <c r="FXP209" s="73"/>
      <c r="FXQ209" s="74"/>
      <c r="FXR209" s="68"/>
      <c r="FXS209" s="73"/>
      <c r="FXT209" s="74"/>
      <c r="FXU209" s="68"/>
      <c r="FXV209" s="73"/>
      <c r="FXW209" s="74"/>
      <c r="FXX209" s="68"/>
      <c r="FXY209" s="73"/>
      <c r="FXZ209" s="74"/>
      <c r="FYA209" s="68"/>
      <c r="FYB209" s="73"/>
      <c r="FYC209" s="74"/>
      <c r="FYD209" s="68"/>
      <c r="FYE209" s="73"/>
      <c r="FYF209" s="74"/>
      <c r="FYG209" s="68"/>
      <c r="FYH209" s="73"/>
      <c r="FYI209" s="74"/>
      <c r="FYJ209" s="68"/>
      <c r="FYK209" s="73"/>
      <c r="FYL209" s="74"/>
      <c r="FYM209" s="68"/>
      <c r="FYN209" s="73"/>
      <c r="FYO209" s="74"/>
      <c r="FYP209" s="68"/>
      <c r="FYQ209" s="73"/>
      <c r="FYR209" s="74"/>
      <c r="FYS209" s="68"/>
      <c r="FYT209" s="73"/>
      <c r="FYU209" s="74"/>
      <c r="FYV209" s="68"/>
      <c r="FYW209" s="73"/>
      <c r="FYX209" s="74"/>
      <c r="FYY209" s="68"/>
      <c r="FYZ209" s="73"/>
      <c r="FZA209" s="74"/>
      <c r="FZB209" s="68"/>
      <c r="FZC209" s="73"/>
      <c r="FZD209" s="74"/>
      <c r="FZE209" s="68"/>
      <c r="FZF209" s="73"/>
      <c r="FZG209" s="74"/>
      <c r="FZH209" s="68"/>
      <c r="FZI209" s="73"/>
      <c r="FZJ209" s="74"/>
      <c r="FZK209" s="68"/>
      <c r="FZL209" s="73"/>
      <c r="FZM209" s="74"/>
      <c r="FZN209" s="68"/>
      <c r="FZO209" s="73"/>
      <c r="FZP209" s="74"/>
      <c r="FZQ209" s="68"/>
      <c r="FZR209" s="73"/>
      <c r="FZS209" s="74"/>
      <c r="FZT209" s="68"/>
      <c r="FZU209" s="73"/>
      <c r="FZV209" s="74"/>
      <c r="FZW209" s="68"/>
      <c r="FZX209" s="73"/>
      <c r="FZY209" s="74"/>
      <c r="FZZ209" s="68"/>
      <c r="GAA209" s="73"/>
      <c r="GAB209" s="74"/>
      <c r="GAC209" s="68"/>
      <c r="GAD209" s="73"/>
      <c r="GAE209" s="74"/>
      <c r="GAF209" s="68"/>
      <c r="GAG209" s="73"/>
      <c r="GAH209" s="74"/>
      <c r="GAI209" s="68"/>
      <c r="GAJ209" s="73"/>
      <c r="GAK209" s="74"/>
      <c r="GAL209" s="68"/>
      <c r="GAM209" s="73"/>
      <c r="GAN209" s="74"/>
      <c r="GAO209" s="68"/>
      <c r="GAP209" s="73"/>
      <c r="GAQ209" s="74"/>
      <c r="GAR209" s="68"/>
      <c r="GAS209" s="73"/>
      <c r="GAT209" s="74"/>
      <c r="GAU209" s="68"/>
      <c r="GAV209" s="73"/>
      <c r="GAW209" s="74"/>
      <c r="GAX209" s="68"/>
      <c r="GAY209" s="73"/>
      <c r="GAZ209" s="74"/>
      <c r="GBA209" s="68"/>
      <c r="GBB209" s="73"/>
      <c r="GBC209" s="74"/>
      <c r="GBD209" s="68"/>
      <c r="GBE209" s="73"/>
      <c r="GBF209" s="74"/>
      <c r="GBG209" s="68"/>
      <c r="GBH209" s="73"/>
      <c r="GBI209" s="74"/>
      <c r="GBJ209" s="68"/>
      <c r="GBK209" s="73"/>
      <c r="GBL209" s="74"/>
      <c r="GBM209" s="68"/>
      <c r="GBN209" s="73"/>
      <c r="GBO209" s="74"/>
      <c r="GBP209" s="68"/>
      <c r="GBQ209" s="73"/>
      <c r="GBR209" s="74"/>
      <c r="GBS209" s="68"/>
      <c r="GBT209" s="73"/>
      <c r="GBU209" s="74"/>
      <c r="GBV209" s="68"/>
      <c r="GBW209" s="73"/>
      <c r="GBX209" s="74"/>
      <c r="GBY209" s="68"/>
      <c r="GBZ209" s="73"/>
      <c r="GCA209" s="74"/>
      <c r="GCB209" s="68"/>
      <c r="GCC209" s="73"/>
      <c r="GCD209" s="74"/>
      <c r="GCE209" s="68"/>
      <c r="GCF209" s="73"/>
      <c r="GCG209" s="74"/>
      <c r="GCH209" s="68"/>
      <c r="GCI209" s="73"/>
      <c r="GCJ209" s="74"/>
      <c r="GCK209" s="68"/>
      <c r="GCL209" s="73"/>
      <c r="GCM209" s="74"/>
      <c r="GCN209" s="68"/>
      <c r="GCO209" s="73"/>
      <c r="GCP209" s="74"/>
      <c r="GCQ209" s="68"/>
      <c r="GCR209" s="73"/>
      <c r="GCS209" s="74"/>
      <c r="GCT209" s="68"/>
      <c r="GCU209" s="73"/>
      <c r="GCV209" s="74"/>
      <c r="GCW209" s="68"/>
      <c r="GCX209" s="73"/>
      <c r="GCY209" s="74"/>
      <c r="GCZ209" s="68"/>
      <c r="GDA209" s="73"/>
      <c r="GDB209" s="74"/>
      <c r="GDC209" s="68"/>
      <c r="GDD209" s="73"/>
      <c r="GDE209" s="74"/>
      <c r="GDF209" s="68"/>
      <c r="GDG209" s="73"/>
      <c r="GDH209" s="74"/>
      <c r="GDI209" s="68"/>
      <c r="GDJ209" s="73"/>
      <c r="GDK209" s="74"/>
      <c r="GDL209" s="68"/>
      <c r="GDM209" s="73"/>
      <c r="GDN209" s="74"/>
      <c r="GDO209" s="68"/>
      <c r="GDP209" s="73"/>
      <c r="GDQ209" s="74"/>
      <c r="GDR209" s="68"/>
      <c r="GDS209" s="73"/>
      <c r="GDT209" s="74"/>
      <c r="GDU209" s="68"/>
      <c r="GDV209" s="73"/>
      <c r="GDW209" s="74"/>
      <c r="GDX209" s="68"/>
      <c r="GDY209" s="73"/>
      <c r="GDZ209" s="74"/>
      <c r="GEA209" s="68"/>
      <c r="GEB209" s="73"/>
      <c r="GEC209" s="74"/>
      <c r="GED209" s="68"/>
      <c r="GEE209" s="73"/>
      <c r="GEF209" s="74"/>
      <c r="GEG209" s="68"/>
      <c r="GEH209" s="73"/>
      <c r="GEI209" s="74"/>
      <c r="GEJ209" s="68"/>
      <c r="GEK209" s="73"/>
      <c r="GEL209" s="74"/>
      <c r="GEM209" s="68"/>
      <c r="GEN209" s="73"/>
      <c r="GEO209" s="74"/>
      <c r="GEP209" s="68"/>
      <c r="GEQ209" s="73"/>
      <c r="GER209" s="74"/>
      <c r="GES209" s="68"/>
      <c r="GET209" s="73"/>
      <c r="GEU209" s="74"/>
      <c r="GEV209" s="68"/>
      <c r="GEW209" s="73"/>
      <c r="GEX209" s="74"/>
      <c r="GEY209" s="68"/>
      <c r="GEZ209" s="73"/>
      <c r="GFA209" s="74"/>
      <c r="GFB209" s="68"/>
      <c r="GFC209" s="73"/>
      <c r="GFD209" s="74"/>
      <c r="GFE209" s="68"/>
      <c r="GFF209" s="73"/>
      <c r="GFG209" s="74"/>
      <c r="GFH209" s="68"/>
      <c r="GFI209" s="73"/>
      <c r="GFJ209" s="74"/>
      <c r="GFK209" s="68"/>
      <c r="GFL209" s="73"/>
      <c r="GFM209" s="74"/>
      <c r="GFN209" s="68"/>
      <c r="GFO209" s="73"/>
      <c r="GFP209" s="74"/>
      <c r="GFQ209" s="68"/>
      <c r="GFR209" s="73"/>
      <c r="GFS209" s="74"/>
      <c r="GFT209" s="68"/>
      <c r="GFU209" s="73"/>
      <c r="GFV209" s="74"/>
      <c r="GFW209" s="68"/>
      <c r="GFX209" s="73"/>
      <c r="GFY209" s="74"/>
      <c r="GFZ209" s="68"/>
      <c r="GGA209" s="73"/>
      <c r="GGB209" s="74"/>
      <c r="GGC209" s="68"/>
      <c r="GGD209" s="73"/>
      <c r="GGE209" s="74"/>
      <c r="GGF209" s="68"/>
      <c r="GGG209" s="73"/>
      <c r="GGH209" s="74"/>
      <c r="GGI209" s="68"/>
      <c r="GGJ209" s="73"/>
      <c r="GGK209" s="74"/>
      <c r="GGL209" s="68"/>
      <c r="GGM209" s="73"/>
      <c r="GGN209" s="74"/>
      <c r="GGO209" s="68"/>
      <c r="GGP209" s="73"/>
      <c r="GGQ209" s="74"/>
      <c r="GGR209" s="68"/>
      <c r="GGS209" s="73"/>
      <c r="GGT209" s="74"/>
      <c r="GGU209" s="68"/>
      <c r="GGV209" s="73"/>
      <c r="GGW209" s="74"/>
      <c r="GGX209" s="68"/>
      <c r="GGY209" s="73"/>
      <c r="GGZ209" s="74"/>
      <c r="GHA209" s="68"/>
      <c r="GHB209" s="73"/>
      <c r="GHC209" s="74"/>
      <c r="GHD209" s="68"/>
      <c r="GHE209" s="73"/>
      <c r="GHF209" s="74"/>
      <c r="GHG209" s="68"/>
      <c r="GHH209" s="73"/>
      <c r="GHI209" s="74"/>
      <c r="GHJ209" s="68"/>
      <c r="GHK209" s="73"/>
      <c r="GHL209" s="74"/>
      <c r="GHM209" s="68"/>
      <c r="GHN209" s="73"/>
      <c r="GHO209" s="74"/>
      <c r="GHP209" s="68"/>
      <c r="GHQ209" s="73"/>
      <c r="GHR209" s="74"/>
      <c r="GHS209" s="68"/>
      <c r="GHT209" s="73"/>
      <c r="GHU209" s="74"/>
      <c r="GHV209" s="68"/>
      <c r="GHW209" s="73"/>
      <c r="GHX209" s="74"/>
      <c r="GHY209" s="68"/>
      <c r="GHZ209" s="73"/>
      <c r="GIA209" s="74"/>
      <c r="GIB209" s="68"/>
      <c r="GIC209" s="73"/>
      <c r="GID209" s="74"/>
      <c r="GIE209" s="68"/>
      <c r="GIF209" s="73"/>
      <c r="GIG209" s="74"/>
      <c r="GIH209" s="68"/>
      <c r="GII209" s="73"/>
      <c r="GIJ209" s="74"/>
      <c r="GIK209" s="68"/>
      <c r="GIL209" s="73"/>
      <c r="GIM209" s="74"/>
      <c r="GIN209" s="68"/>
      <c r="GIO209" s="73"/>
      <c r="GIP209" s="74"/>
      <c r="GIQ209" s="68"/>
      <c r="GIR209" s="73"/>
      <c r="GIS209" s="74"/>
      <c r="GIT209" s="68"/>
      <c r="GIU209" s="73"/>
      <c r="GIV209" s="74"/>
      <c r="GIW209" s="68"/>
      <c r="GIX209" s="73"/>
      <c r="GIY209" s="74"/>
      <c r="GIZ209" s="68"/>
      <c r="GJA209" s="73"/>
      <c r="GJB209" s="74"/>
      <c r="GJC209" s="68"/>
      <c r="GJD209" s="73"/>
      <c r="GJE209" s="74"/>
      <c r="GJF209" s="68"/>
      <c r="GJG209" s="73"/>
      <c r="GJH209" s="74"/>
      <c r="GJI209" s="68"/>
      <c r="GJJ209" s="73"/>
      <c r="GJK209" s="74"/>
      <c r="GJL209" s="68"/>
      <c r="GJM209" s="73"/>
      <c r="GJN209" s="74"/>
      <c r="GJO209" s="68"/>
      <c r="GJP209" s="73"/>
      <c r="GJQ209" s="74"/>
      <c r="GJR209" s="68"/>
      <c r="GJS209" s="73"/>
      <c r="GJT209" s="74"/>
      <c r="GJU209" s="68"/>
      <c r="GJV209" s="73"/>
      <c r="GJW209" s="74"/>
      <c r="GJX209" s="68"/>
      <c r="GJY209" s="73"/>
      <c r="GJZ209" s="74"/>
      <c r="GKA209" s="68"/>
      <c r="GKB209" s="73"/>
      <c r="GKC209" s="74"/>
      <c r="GKD209" s="68"/>
      <c r="GKE209" s="73"/>
      <c r="GKF209" s="74"/>
      <c r="GKG209" s="68"/>
      <c r="GKH209" s="73"/>
      <c r="GKI209" s="74"/>
      <c r="GKJ209" s="68"/>
      <c r="GKK209" s="73"/>
      <c r="GKL209" s="74"/>
      <c r="GKM209" s="68"/>
      <c r="GKN209" s="73"/>
      <c r="GKO209" s="74"/>
      <c r="GKP209" s="68"/>
      <c r="GKQ209" s="73"/>
      <c r="GKR209" s="74"/>
      <c r="GKS209" s="68"/>
      <c r="GKT209" s="73"/>
      <c r="GKU209" s="74"/>
      <c r="GKV209" s="68"/>
      <c r="GKW209" s="73"/>
      <c r="GKX209" s="74"/>
      <c r="GKY209" s="68"/>
      <c r="GKZ209" s="73"/>
      <c r="GLA209" s="74"/>
      <c r="GLB209" s="68"/>
      <c r="GLC209" s="73"/>
      <c r="GLD209" s="74"/>
      <c r="GLE209" s="68"/>
      <c r="GLF209" s="73"/>
      <c r="GLG209" s="74"/>
      <c r="GLH209" s="68"/>
      <c r="GLI209" s="73"/>
      <c r="GLJ209" s="74"/>
      <c r="GLK209" s="68"/>
      <c r="GLL209" s="73"/>
      <c r="GLM209" s="74"/>
      <c r="GLN209" s="68"/>
      <c r="GLO209" s="73"/>
      <c r="GLP209" s="74"/>
      <c r="GLQ209" s="68"/>
      <c r="GLR209" s="73"/>
      <c r="GLS209" s="74"/>
      <c r="GLT209" s="68"/>
      <c r="GLU209" s="73"/>
      <c r="GLV209" s="74"/>
      <c r="GLW209" s="68"/>
      <c r="GLX209" s="73"/>
      <c r="GLY209" s="74"/>
      <c r="GLZ209" s="68"/>
      <c r="GMA209" s="73"/>
      <c r="GMB209" s="74"/>
      <c r="GMC209" s="68"/>
      <c r="GMD209" s="73"/>
      <c r="GME209" s="74"/>
      <c r="GMF209" s="68"/>
      <c r="GMG209" s="73"/>
      <c r="GMH209" s="74"/>
      <c r="GMI209" s="68"/>
      <c r="GMJ209" s="73"/>
      <c r="GMK209" s="74"/>
      <c r="GML209" s="68"/>
      <c r="GMM209" s="73"/>
      <c r="GMN209" s="74"/>
      <c r="GMO209" s="68"/>
      <c r="GMP209" s="73"/>
      <c r="GMQ209" s="74"/>
      <c r="GMR209" s="68"/>
      <c r="GMS209" s="73"/>
      <c r="GMT209" s="74"/>
      <c r="GMU209" s="68"/>
      <c r="GMV209" s="73"/>
      <c r="GMW209" s="74"/>
      <c r="GMX209" s="68"/>
      <c r="GMY209" s="73"/>
      <c r="GMZ209" s="74"/>
      <c r="GNA209" s="68"/>
      <c r="GNB209" s="73"/>
      <c r="GNC209" s="74"/>
      <c r="GND209" s="68"/>
      <c r="GNE209" s="73"/>
      <c r="GNF209" s="74"/>
      <c r="GNG209" s="68"/>
      <c r="GNH209" s="73"/>
      <c r="GNI209" s="74"/>
      <c r="GNJ209" s="68"/>
      <c r="GNK209" s="73"/>
      <c r="GNL209" s="74"/>
      <c r="GNM209" s="68"/>
      <c r="GNN209" s="73"/>
      <c r="GNO209" s="74"/>
      <c r="GNP209" s="68"/>
      <c r="GNQ209" s="73"/>
      <c r="GNR209" s="74"/>
      <c r="GNS209" s="68"/>
      <c r="GNT209" s="73"/>
      <c r="GNU209" s="74"/>
      <c r="GNV209" s="68"/>
      <c r="GNW209" s="73"/>
      <c r="GNX209" s="74"/>
      <c r="GNY209" s="68"/>
      <c r="GNZ209" s="73"/>
      <c r="GOA209" s="74"/>
      <c r="GOB209" s="68"/>
      <c r="GOC209" s="73"/>
      <c r="GOD209" s="74"/>
      <c r="GOE209" s="68"/>
      <c r="GOF209" s="73"/>
      <c r="GOG209" s="74"/>
      <c r="GOH209" s="68"/>
      <c r="GOI209" s="73"/>
      <c r="GOJ209" s="74"/>
      <c r="GOK209" s="68"/>
      <c r="GOL209" s="73"/>
      <c r="GOM209" s="74"/>
      <c r="GON209" s="68"/>
      <c r="GOO209" s="73"/>
      <c r="GOP209" s="74"/>
      <c r="GOQ209" s="68"/>
      <c r="GOR209" s="73"/>
      <c r="GOS209" s="74"/>
      <c r="GOT209" s="68"/>
      <c r="GOU209" s="73"/>
      <c r="GOV209" s="74"/>
      <c r="GOW209" s="68"/>
      <c r="GOX209" s="73"/>
      <c r="GOY209" s="74"/>
      <c r="GOZ209" s="68"/>
      <c r="GPA209" s="73"/>
      <c r="GPB209" s="74"/>
      <c r="GPC209" s="68"/>
      <c r="GPD209" s="73"/>
      <c r="GPE209" s="74"/>
      <c r="GPF209" s="68"/>
      <c r="GPG209" s="73"/>
      <c r="GPH209" s="74"/>
      <c r="GPI209" s="68"/>
      <c r="GPJ209" s="73"/>
      <c r="GPK209" s="74"/>
      <c r="GPL209" s="68"/>
      <c r="GPM209" s="73"/>
      <c r="GPN209" s="74"/>
      <c r="GPO209" s="68"/>
      <c r="GPP209" s="73"/>
      <c r="GPQ209" s="74"/>
      <c r="GPR209" s="68"/>
      <c r="GPS209" s="73"/>
      <c r="GPT209" s="74"/>
      <c r="GPU209" s="68"/>
      <c r="GPV209" s="73"/>
      <c r="GPW209" s="74"/>
      <c r="GPX209" s="68"/>
      <c r="GPY209" s="73"/>
      <c r="GPZ209" s="74"/>
      <c r="GQA209" s="68"/>
      <c r="GQB209" s="73"/>
      <c r="GQC209" s="74"/>
      <c r="GQD209" s="68"/>
      <c r="GQE209" s="73"/>
      <c r="GQF209" s="74"/>
      <c r="GQG209" s="68"/>
      <c r="GQH209" s="73"/>
      <c r="GQI209" s="74"/>
      <c r="GQJ209" s="68"/>
      <c r="GQK209" s="73"/>
      <c r="GQL209" s="74"/>
      <c r="GQM209" s="68"/>
      <c r="GQN209" s="73"/>
      <c r="GQO209" s="74"/>
      <c r="GQP209" s="68"/>
      <c r="GQQ209" s="73"/>
      <c r="GQR209" s="74"/>
      <c r="GQS209" s="68"/>
      <c r="GQT209" s="73"/>
      <c r="GQU209" s="74"/>
      <c r="GQV209" s="68"/>
      <c r="GQW209" s="73"/>
      <c r="GQX209" s="74"/>
      <c r="GQY209" s="68"/>
      <c r="GQZ209" s="73"/>
      <c r="GRA209" s="74"/>
      <c r="GRB209" s="68"/>
      <c r="GRC209" s="73"/>
      <c r="GRD209" s="74"/>
      <c r="GRE209" s="68"/>
      <c r="GRF209" s="73"/>
      <c r="GRG209" s="74"/>
      <c r="GRH209" s="68"/>
      <c r="GRI209" s="73"/>
      <c r="GRJ209" s="74"/>
      <c r="GRK209" s="68"/>
      <c r="GRL209" s="73"/>
      <c r="GRM209" s="74"/>
      <c r="GRN209" s="68"/>
      <c r="GRO209" s="73"/>
      <c r="GRP209" s="74"/>
      <c r="GRQ209" s="68"/>
      <c r="GRR209" s="73"/>
      <c r="GRS209" s="74"/>
      <c r="GRT209" s="68"/>
      <c r="GRU209" s="73"/>
      <c r="GRV209" s="74"/>
      <c r="GRW209" s="68"/>
      <c r="GRX209" s="73"/>
      <c r="GRY209" s="74"/>
      <c r="GRZ209" s="68"/>
      <c r="GSA209" s="73"/>
      <c r="GSB209" s="74"/>
      <c r="GSC209" s="68"/>
      <c r="GSD209" s="73"/>
      <c r="GSE209" s="74"/>
      <c r="GSF209" s="68"/>
      <c r="GSG209" s="73"/>
      <c r="GSH209" s="74"/>
      <c r="GSI209" s="68"/>
      <c r="GSJ209" s="73"/>
      <c r="GSK209" s="74"/>
      <c r="GSL209" s="68"/>
      <c r="GSM209" s="73"/>
      <c r="GSN209" s="74"/>
      <c r="GSO209" s="68"/>
      <c r="GSP209" s="73"/>
      <c r="GSQ209" s="74"/>
      <c r="GSR209" s="68"/>
      <c r="GSS209" s="73"/>
      <c r="GST209" s="74"/>
      <c r="GSU209" s="68"/>
      <c r="GSV209" s="73"/>
      <c r="GSW209" s="74"/>
      <c r="GSX209" s="68"/>
      <c r="GSY209" s="73"/>
      <c r="GSZ209" s="74"/>
      <c r="GTA209" s="68"/>
      <c r="GTB209" s="73"/>
      <c r="GTC209" s="74"/>
      <c r="GTD209" s="68"/>
      <c r="GTE209" s="73"/>
      <c r="GTF209" s="74"/>
      <c r="GTG209" s="68"/>
      <c r="GTH209" s="73"/>
      <c r="GTI209" s="74"/>
      <c r="GTJ209" s="68"/>
      <c r="GTK209" s="73"/>
      <c r="GTL209" s="74"/>
      <c r="GTM209" s="68"/>
      <c r="GTN209" s="73"/>
      <c r="GTO209" s="74"/>
      <c r="GTP209" s="68"/>
      <c r="GTQ209" s="73"/>
      <c r="GTR209" s="74"/>
      <c r="GTS209" s="68"/>
      <c r="GTT209" s="73"/>
      <c r="GTU209" s="74"/>
      <c r="GTV209" s="68"/>
      <c r="GTW209" s="73"/>
      <c r="GTX209" s="74"/>
      <c r="GTY209" s="68"/>
      <c r="GTZ209" s="73"/>
      <c r="GUA209" s="74"/>
      <c r="GUB209" s="68"/>
      <c r="GUC209" s="73"/>
      <c r="GUD209" s="74"/>
      <c r="GUE209" s="68"/>
      <c r="GUF209" s="73"/>
      <c r="GUG209" s="74"/>
      <c r="GUH209" s="68"/>
      <c r="GUI209" s="73"/>
      <c r="GUJ209" s="74"/>
      <c r="GUK209" s="68"/>
      <c r="GUL209" s="73"/>
      <c r="GUM209" s="74"/>
      <c r="GUN209" s="68"/>
      <c r="GUO209" s="73"/>
      <c r="GUP209" s="74"/>
      <c r="GUQ209" s="68"/>
      <c r="GUR209" s="73"/>
      <c r="GUS209" s="74"/>
      <c r="GUT209" s="68"/>
      <c r="GUU209" s="73"/>
      <c r="GUV209" s="74"/>
      <c r="GUW209" s="68"/>
      <c r="GUX209" s="73"/>
      <c r="GUY209" s="74"/>
      <c r="GUZ209" s="68"/>
      <c r="GVA209" s="73"/>
      <c r="GVB209" s="74"/>
      <c r="GVC209" s="68"/>
      <c r="GVD209" s="73"/>
      <c r="GVE209" s="74"/>
      <c r="GVF209" s="68"/>
      <c r="GVG209" s="73"/>
      <c r="GVH209" s="74"/>
      <c r="GVI209" s="68"/>
      <c r="GVJ209" s="73"/>
      <c r="GVK209" s="74"/>
      <c r="GVL209" s="68"/>
      <c r="GVM209" s="73"/>
      <c r="GVN209" s="74"/>
      <c r="GVO209" s="68"/>
      <c r="GVP209" s="73"/>
      <c r="GVQ209" s="74"/>
      <c r="GVR209" s="68"/>
      <c r="GVS209" s="73"/>
      <c r="GVT209" s="74"/>
      <c r="GVU209" s="68"/>
      <c r="GVV209" s="73"/>
      <c r="GVW209" s="74"/>
      <c r="GVX209" s="68"/>
      <c r="GVY209" s="73"/>
      <c r="GVZ209" s="74"/>
      <c r="GWA209" s="68"/>
      <c r="GWB209" s="73"/>
      <c r="GWC209" s="74"/>
      <c r="GWD209" s="68"/>
      <c r="GWE209" s="73"/>
      <c r="GWF209" s="74"/>
      <c r="GWG209" s="68"/>
      <c r="GWH209" s="73"/>
      <c r="GWI209" s="74"/>
      <c r="GWJ209" s="68"/>
      <c r="GWK209" s="73"/>
      <c r="GWL209" s="74"/>
      <c r="GWM209" s="68"/>
      <c r="GWN209" s="73"/>
      <c r="GWO209" s="74"/>
      <c r="GWP209" s="68"/>
      <c r="GWQ209" s="73"/>
      <c r="GWR209" s="74"/>
      <c r="GWS209" s="68"/>
      <c r="GWT209" s="73"/>
      <c r="GWU209" s="74"/>
      <c r="GWV209" s="68"/>
      <c r="GWW209" s="73"/>
      <c r="GWX209" s="74"/>
      <c r="GWY209" s="68"/>
      <c r="GWZ209" s="73"/>
      <c r="GXA209" s="74"/>
      <c r="GXB209" s="68"/>
      <c r="GXC209" s="73"/>
      <c r="GXD209" s="74"/>
      <c r="GXE209" s="68"/>
      <c r="GXF209" s="73"/>
      <c r="GXG209" s="74"/>
      <c r="GXH209" s="68"/>
      <c r="GXI209" s="73"/>
      <c r="GXJ209" s="74"/>
      <c r="GXK209" s="68"/>
      <c r="GXL209" s="73"/>
      <c r="GXM209" s="74"/>
      <c r="GXN209" s="68"/>
      <c r="GXO209" s="73"/>
      <c r="GXP209" s="74"/>
      <c r="GXQ209" s="68"/>
      <c r="GXR209" s="73"/>
      <c r="GXS209" s="74"/>
      <c r="GXT209" s="68"/>
      <c r="GXU209" s="73"/>
      <c r="GXV209" s="74"/>
      <c r="GXW209" s="68"/>
      <c r="GXX209" s="73"/>
      <c r="GXY209" s="74"/>
      <c r="GXZ209" s="68"/>
      <c r="GYA209" s="73"/>
      <c r="GYB209" s="74"/>
      <c r="GYC209" s="68"/>
      <c r="GYD209" s="73"/>
      <c r="GYE209" s="74"/>
      <c r="GYF209" s="68"/>
      <c r="GYG209" s="73"/>
      <c r="GYH209" s="74"/>
      <c r="GYI209" s="68"/>
      <c r="GYJ209" s="73"/>
      <c r="GYK209" s="74"/>
      <c r="GYL209" s="68"/>
      <c r="GYM209" s="73"/>
      <c r="GYN209" s="74"/>
      <c r="GYO209" s="68"/>
      <c r="GYP209" s="73"/>
      <c r="GYQ209" s="74"/>
      <c r="GYR209" s="68"/>
      <c r="GYS209" s="73"/>
      <c r="GYT209" s="74"/>
      <c r="GYU209" s="68"/>
      <c r="GYV209" s="73"/>
      <c r="GYW209" s="74"/>
      <c r="GYX209" s="68"/>
      <c r="GYY209" s="73"/>
      <c r="GYZ209" s="74"/>
      <c r="GZA209" s="68"/>
      <c r="GZB209" s="73"/>
      <c r="GZC209" s="74"/>
      <c r="GZD209" s="68"/>
      <c r="GZE209" s="73"/>
      <c r="GZF209" s="74"/>
      <c r="GZG209" s="68"/>
      <c r="GZH209" s="73"/>
      <c r="GZI209" s="74"/>
      <c r="GZJ209" s="68"/>
      <c r="GZK209" s="73"/>
      <c r="GZL209" s="74"/>
      <c r="GZM209" s="68"/>
      <c r="GZN209" s="73"/>
      <c r="GZO209" s="74"/>
      <c r="GZP209" s="68"/>
      <c r="GZQ209" s="73"/>
      <c r="GZR209" s="74"/>
      <c r="GZS209" s="68"/>
      <c r="GZT209" s="73"/>
      <c r="GZU209" s="74"/>
      <c r="GZV209" s="68"/>
      <c r="GZW209" s="73"/>
      <c r="GZX209" s="74"/>
      <c r="GZY209" s="68"/>
      <c r="GZZ209" s="73"/>
      <c r="HAA209" s="74"/>
      <c r="HAB209" s="68"/>
      <c r="HAC209" s="73"/>
      <c r="HAD209" s="74"/>
      <c r="HAE209" s="68"/>
      <c r="HAF209" s="73"/>
      <c r="HAG209" s="74"/>
      <c r="HAH209" s="68"/>
      <c r="HAI209" s="73"/>
      <c r="HAJ209" s="74"/>
      <c r="HAK209" s="68"/>
      <c r="HAL209" s="73"/>
      <c r="HAM209" s="74"/>
      <c r="HAN209" s="68"/>
      <c r="HAO209" s="73"/>
      <c r="HAP209" s="74"/>
      <c r="HAQ209" s="68"/>
      <c r="HAR209" s="73"/>
      <c r="HAS209" s="74"/>
      <c r="HAT209" s="68"/>
      <c r="HAU209" s="73"/>
      <c r="HAV209" s="74"/>
      <c r="HAW209" s="68"/>
      <c r="HAX209" s="73"/>
      <c r="HAY209" s="74"/>
      <c r="HAZ209" s="68"/>
      <c r="HBA209" s="73"/>
      <c r="HBB209" s="74"/>
      <c r="HBC209" s="68"/>
      <c r="HBD209" s="73"/>
      <c r="HBE209" s="74"/>
      <c r="HBF209" s="68"/>
      <c r="HBG209" s="73"/>
      <c r="HBH209" s="74"/>
      <c r="HBI209" s="68"/>
      <c r="HBJ209" s="73"/>
      <c r="HBK209" s="74"/>
      <c r="HBL209" s="68"/>
      <c r="HBM209" s="73"/>
      <c r="HBN209" s="74"/>
      <c r="HBO209" s="68"/>
      <c r="HBP209" s="73"/>
      <c r="HBQ209" s="74"/>
      <c r="HBR209" s="68"/>
      <c r="HBS209" s="73"/>
      <c r="HBT209" s="74"/>
      <c r="HBU209" s="68"/>
      <c r="HBV209" s="73"/>
      <c r="HBW209" s="74"/>
      <c r="HBX209" s="68"/>
      <c r="HBY209" s="73"/>
      <c r="HBZ209" s="74"/>
      <c r="HCA209" s="68"/>
      <c r="HCB209" s="73"/>
      <c r="HCC209" s="74"/>
      <c r="HCD209" s="68"/>
      <c r="HCE209" s="73"/>
      <c r="HCF209" s="74"/>
      <c r="HCG209" s="68"/>
      <c r="HCH209" s="73"/>
      <c r="HCI209" s="74"/>
      <c r="HCJ209" s="68"/>
      <c r="HCK209" s="73"/>
      <c r="HCL209" s="74"/>
      <c r="HCM209" s="68"/>
      <c r="HCN209" s="73"/>
      <c r="HCO209" s="74"/>
      <c r="HCP209" s="68"/>
      <c r="HCQ209" s="73"/>
      <c r="HCR209" s="74"/>
      <c r="HCS209" s="68"/>
      <c r="HCT209" s="73"/>
      <c r="HCU209" s="74"/>
      <c r="HCV209" s="68"/>
      <c r="HCW209" s="73"/>
      <c r="HCX209" s="74"/>
      <c r="HCY209" s="68"/>
      <c r="HCZ209" s="73"/>
      <c r="HDA209" s="74"/>
      <c r="HDB209" s="68"/>
      <c r="HDC209" s="73"/>
      <c r="HDD209" s="74"/>
      <c r="HDE209" s="68"/>
      <c r="HDF209" s="73"/>
      <c r="HDG209" s="74"/>
      <c r="HDH209" s="68"/>
      <c r="HDI209" s="73"/>
      <c r="HDJ209" s="74"/>
      <c r="HDK209" s="68"/>
      <c r="HDL209" s="73"/>
      <c r="HDM209" s="74"/>
      <c r="HDN209" s="68"/>
      <c r="HDO209" s="73"/>
      <c r="HDP209" s="74"/>
      <c r="HDQ209" s="68"/>
      <c r="HDR209" s="73"/>
      <c r="HDS209" s="74"/>
      <c r="HDT209" s="68"/>
      <c r="HDU209" s="73"/>
      <c r="HDV209" s="74"/>
      <c r="HDW209" s="68"/>
      <c r="HDX209" s="73"/>
      <c r="HDY209" s="74"/>
      <c r="HDZ209" s="68"/>
      <c r="HEA209" s="73"/>
      <c r="HEB209" s="74"/>
      <c r="HEC209" s="68"/>
      <c r="HED209" s="73"/>
      <c r="HEE209" s="74"/>
      <c r="HEF209" s="68"/>
      <c r="HEG209" s="73"/>
      <c r="HEH209" s="74"/>
      <c r="HEI209" s="68"/>
      <c r="HEJ209" s="73"/>
      <c r="HEK209" s="74"/>
      <c r="HEL209" s="68"/>
      <c r="HEM209" s="73"/>
      <c r="HEN209" s="74"/>
      <c r="HEO209" s="68"/>
      <c r="HEP209" s="73"/>
      <c r="HEQ209" s="74"/>
      <c r="HER209" s="68"/>
      <c r="HES209" s="73"/>
      <c r="HET209" s="74"/>
      <c r="HEU209" s="68"/>
      <c r="HEV209" s="73"/>
      <c r="HEW209" s="74"/>
      <c r="HEX209" s="68"/>
      <c r="HEY209" s="73"/>
      <c r="HEZ209" s="74"/>
      <c r="HFA209" s="68"/>
      <c r="HFB209" s="73"/>
      <c r="HFC209" s="74"/>
      <c r="HFD209" s="68"/>
      <c r="HFE209" s="73"/>
      <c r="HFF209" s="74"/>
      <c r="HFG209" s="68"/>
      <c r="HFH209" s="73"/>
      <c r="HFI209" s="74"/>
      <c r="HFJ209" s="68"/>
      <c r="HFK209" s="73"/>
      <c r="HFL209" s="74"/>
      <c r="HFM209" s="68"/>
      <c r="HFN209" s="73"/>
      <c r="HFO209" s="74"/>
      <c r="HFP209" s="68"/>
      <c r="HFQ209" s="73"/>
      <c r="HFR209" s="74"/>
      <c r="HFS209" s="68"/>
      <c r="HFT209" s="73"/>
      <c r="HFU209" s="74"/>
      <c r="HFV209" s="68"/>
      <c r="HFW209" s="73"/>
      <c r="HFX209" s="74"/>
      <c r="HFY209" s="68"/>
      <c r="HFZ209" s="73"/>
      <c r="HGA209" s="74"/>
      <c r="HGB209" s="68"/>
      <c r="HGC209" s="73"/>
      <c r="HGD209" s="74"/>
      <c r="HGE209" s="68"/>
      <c r="HGF209" s="73"/>
      <c r="HGG209" s="74"/>
      <c r="HGH209" s="68"/>
      <c r="HGI209" s="73"/>
      <c r="HGJ209" s="74"/>
      <c r="HGK209" s="68"/>
      <c r="HGL209" s="73"/>
      <c r="HGM209" s="74"/>
      <c r="HGN209" s="68"/>
      <c r="HGO209" s="73"/>
      <c r="HGP209" s="74"/>
      <c r="HGQ209" s="68"/>
      <c r="HGR209" s="73"/>
      <c r="HGS209" s="74"/>
      <c r="HGT209" s="68"/>
      <c r="HGU209" s="73"/>
      <c r="HGV209" s="74"/>
      <c r="HGW209" s="68"/>
      <c r="HGX209" s="73"/>
      <c r="HGY209" s="74"/>
      <c r="HGZ209" s="68"/>
      <c r="HHA209" s="73"/>
      <c r="HHB209" s="74"/>
      <c r="HHC209" s="68"/>
      <c r="HHD209" s="73"/>
      <c r="HHE209" s="74"/>
      <c r="HHF209" s="68"/>
      <c r="HHG209" s="73"/>
      <c r="HHH209" s="74"/>
      <c r="HHI209" s="68"/>
      <c r="HHJ209" s="73"/>
      <c r="HHK209" s="74"/>
      <c r="HHL209" s="68"/>
      <c r="HHM209" s="73"/>
      <c r="HHN209" s="74"/>
      <c r="HHO209" s="68"/>
      <c r="HHP209" s="73"/>
      <c r="HHQ209" s="74"/>
      <c r="HHR209" s="68"/>
      <c r="HHS209" s="73"/>
      <c r="HHT209" s="74"/>
      <c r="HHU209" s="68"/>
      <c r="HHV209" s="73"/>
      <c r="HHW209" s="74"/>
      <c r="HHX209" s="68"/>
      <c r="HHY209" s="73"/>
      <c r="HHZ209" s="74"/>
      <c r="HIA209" s="68"/>
      <c r="HIB209" s="73"/>
      <c r="HIC209" s="74"/>
      <c r="HID209" s="68"/>
      <c r="HIE209" s="73"/>
      <c r="HIF209" s="74"/>
      <c r="HIG209" s="68"/>
      <c r="HIH209" s="73"/>
      <c r="HII209" s="74"/>
      <c r="HIJ209" s="68"/>
      <c r="HIK209" s="73"/>
      <c r="HIL209" s="74"/>
      <c r="HIM209" s="68"/>
      <c r="HIN209" s="73"/>
      <c r="HIO209" s="74"/>
      <c r="HIP209" s="68"/>
      <c r="HIQ209" s="73"/>
      <c r="HIR209" s="74"/>
      <c r="HIS209" s="68"/>
      <c r="HIT209" s="73"/>
      <c r="HIU209" s="74"/>
      <c r="HIV209" s="68"/>
      <c r="HIW209" s="73"/>
      <c r="HIX209" s="74"/>
      <c r="HIY209" s="68"/>
      <c r="HIZ209" s="73"/>
      <c r="HJA209" s="74"/>
      <c r="HJB209" s="68"/>
      <c r="HJC209" s="73"/>
      <c r="HJD209" s="74"/>
      <c r="HJE209" s="68"/>
      <c r="HJF209" s="73"/>
      <c r="HJG209" s="74"/>
      <c r="HJH209" s="68"/>
      <c r="HJI209" s="73"/>
      <c r="HJJ209" s="74"/>
      <c r="HJK209" s="68"/>
      <c r="HJL209" s="73"/>
      <c r="HJM209" s="74"/>
      <c r="HJN209" s="68"/>
      <c r="HJO209" s="73"/>
      <c r="HJP209" s="74"/>
      <c r="HJQ209" s="68"/>
      <c r="HJR209" s="73"/>
      <c r="HJS209" s="74"/>
      <c r="HJT209" s="68"/>
      <c r="HJU209" s="73"/>
      <c r="HJV209" s="74"/>
      <c r="HJW209" s="68"/>
      <c r="HJX209" s="73"/>
      <c r="HJY209" s="74"/>
      <c r="HJZ209" s="68"/>
      <c r="HKA209" s="73"/>
      <c r="HKB209" s="74"/>
      <c r="HKC209" s="68"/>
      <c r="HKD209" s="73"/>
      <c r="HKE209" s="74"/>
      <c r="HKF209" s="68"/>
      <c r="HKG209" s="73"/>
      <c r="HKH209" s="74"/>
      <c r="HKI209" s="68"/>
      <c r="HKJ209" s="73"/>
      <c r="HKK209" s="74"/>
      <c r="HKL209" s="68"/>
      <c r="HKM209" s="73"/>
      <c r="HKN209" s="74"/>
      <c r="HKO209" s="68"/>
      <c r="HKP209" s="73"/>
      <c r="HKQ209" s="74"/>
      <c r="HKR209" s="68"/>
      <c r="HKS209" s="73"/>
      <c r="HKT209" s="74"/>
      <c r="HKU209" s="68"/>
      <c r="HKV209" s="73"/>
      <c r="HKW209" s="74"/>
      <c r="HKX209" s="68"/>
      <c r="HKY209" s="73"/>
      <c r="HKZ209" s="74"/>
      <c r="HLA209" s="68"/>
      <c r="HLB209" s="73"/>
      <c r="HLC209" s="74"/>
      <c r="HLD209" s="68"/>
      <c r="HLE209" s="73"/>
      <c r="HLF209" s="74"/>
      <c r="HLG209" s="68"/>
      <c r="HLH209" s="73"/>
      <c r="HLI209" s="74"/>
      <c r="HLJ209" s="68"/>
      <c r="HLK209" s="73"/>
      <c r="HLL209" s="74"/>
      <c r="HLM209" s="68"/>
      <c r="HLN209" s="73"/>
      <c r="HLO209" s="74"/>
      <c r="HLP209" s="68"/>
      <c r="HLQ209" s="73"/>
      <c r="HLR209" s="74"/>
      <c r="HLS209" s="68"/>
      <c r="HLT209" s="73"/>
      <c r="HLU209" s="74"/>
      <c r="HLV209" s="68"/>
      <c r="HLW209" s="73"/>
      <c r="HLX209" s="74"/>
      <c r="HLY209" s="68"/>
      <c r="HLZ209" s="73"/>
      <c r="HMA209" s="74"/>
      <c r="HMB209" s="68"/>
      <c r="HMC209" s="73"/>
      <c r="HMD209" s="74"/>
      <c r="HME209" s="68"/>
      <c r="HMF209" s="73"/>
      <c r="HMG209" s="74"/>
      <c r="HMH209" s="68"/>
      <c r="HMI209" s="73"/>
      <c r="HMJ209" s="74"/>
      <c r="HMK209" s="68"/>
      <c r="HML209" s="73"/>
      <c r="HMM209" s="74"/>
      <c r="HMN209" s="68"/>
      <c r="HMO209" s="73"/>
      <c r="HMP209" s="74"/>
      <c r="HMQ209" s="68"/>
      <c r="HMR209" s="73"/>
      <c r="HMS209" s="74"/>
      <c r="HMT209" s="68"/>
      <c r="HMU209" s="73"/>
      <c r="HMV209" s="74"/>
      <c r="HMW209" s="68"/>
      <c r="HMX209" s="73"/>
      <c r="HMY209" s="74"/>
      <c r="HMZ209" s="68"/>
      <c r="HNA209" s="73"/>
      <c r="HNB209" s="74"/>
      <c r="HNC209" s="68"/>
      <c r="HND209" s="73"/>
      <c r="HNE209" s="74"/>
      <c r="HNF209" s="68"/>
      <c r="HNG209" s="73"/>
      <c r="HNH209" s="74"/>
      <c r="HNI209" s="68"/>
      <c r="HNJ209" s="73"/>
      <c r="HNK209" s="74"/>
      <c r="HNL209" s="68"/>
      <c r="HNM209" s="73"/>
      <c r="HNN209" s="74"/>
      <c r="HNO209" s="68"/>
      <c r="HNP209" s="73"/>
      <c r="HNQ209" s="74"/>
      <c r="HNR209" s="68"/>
      <c r="HNS209" s="73"/>
      <c r="HNT209" s="74"/>
      <c r="HNU209" s="68"/>
      <c r="HNV209" s="73"/>
      <c r="HNW209" s="74"/>
      <c r="HNX209" s="68"/>
      <c r="HNY209" s="73"/>
      <c r="HNZ209" s="74"/>
      <c r="HOA209" s="68"/>
      <c r="HOB209" s="73"/>
      <c r="HOC209" s="74"/>
      <c r="HOD209" s="68"/>
      <c r="HOE209" s="73"/>
      <c r="HOF209" s="74"/>
      <c r="HOG209" s="68"/>
      <c r="HOH209" s="73"/>
      <c r="HOI209" s="74"/>
      <c r="HOJ209" s="68"/>
      <c r="HOK209" s="73"/>
      <c r="HOL209" s="74"/>
      <c r="HOM209" s="68"/>
      <c r="HON209" s="73"/>
      <c r="HOO209" s="74"/>
      <c r="HOP209" s="68"/>
      <c r="HOQ209" s="73"/>
      <c r="HOR209" s="74"/>
      <c r="HOS209" s="68"/>
      <c r="HOT209" s="73"/>
      <c r="HOU209" s="74"/>
      <c r="HOV209" s="68"/>
      <c r="HOW209" s="73"/>
      <c r="HOX209" s="74"/>
      <c r="HOY209" s="68"/>
      <c r="HOZ209" s="73"/>
      <c r="HPA209" s="74"/>
      <c r="HPB209" s="68"/>
      <c r="HPC209" s="73"/>
      <c r="HPD209" s="74"/>
      <c r="HPE209" s="68"/>
      <c r="HPF209" s="73"/>
      <c r="HPG209" s="74"/>
      <c r="HPH209" s="68"/>
      <c r="HPI209" s="73"/>
      <c r="HPJ209" s="74"/>
      <c r="HPK209" s="68"/>
      <c r="HPL209" s="73"/>
      <c r="HPM209" s="74"/>
      <c r="HPN209" s="68"/>
      <c r="HPO209" s="73"/>
      <c r="HPP209" s="74"/>
      <c r="HPQ209" s="68"/>
      <c r="HPR209" s="73"/>
      <c r="HPS209" s="74"/>
      <c r="HPT209" s="68"/>
      <c r="HPU209" s="73"/>
      <c r="HPV209" s="74"/>
      <c r="HPW209" s="68"/>
      <c r="HPX209" s="73"/>
      <c r="HPY209" s="74"/>
      <c r="HPZ209" s="68"/>
      <c r="HQA209" s="73"/>
      <c r="HQB209" s="74"/>
      <c r="HQC209" s="68"/>
      <c r="HQD209" s="73"/>
      <c r="HQE209" s="74"/>
      <c r="HQF209" s="68"/>
      <c r="HQG209" s="73"/>
      <c r="HQH209" s="74"/>
      <c r="HQI209" s="68"/>
      <c r="HQJ209" s="73"/>
      <c r="HQK209" s="74"/>
      <c r="HQL209" s="68"/>
      <c r="HQM209" s="73"/>
      <c r="HQN209" s="74"/>
      <c r="HQO209" s="68"/>
      <c r="HQP209" s="73"/>
      <c r="HQQ209" s="74"/>
      <c r="HQR209" s="68"/>
      <c r="HQS209" s="73"/>
      <c r="HQT209" s="74"/>
      <c r="HQU209" s="68"/>
      <c r="HQV209" s="73"/>
      <c r="HQW209" s="74"/>
      <c r="HQX209" s="68"/>
      <c r="HQY209" s="73"/>
      <c r="HQZ209" s="74"/>
      <c r="HRA209" s="68"/>
      <c r="HRB209" s="73"/>
      <c r="HRC209" s="74"/>
      <c r="HRD209" s="68"/>
      <c r="HRE209" s="73"/>
      <c r="HRF209" s="74"/>
      <c r="HRG209" s="68"/>
      <c r="HRH209" s="73"/>
      <c r="HRI209" s="74"/>
      <c r="HRJ209" s="68"/>
      <c r="HRK209" s="73"/>
      <c r="HRL209" s="74"/>
      <c r="HRM209" s="68"/>
      <c r="HRN209" s="73"/>
      <c r="HRO209" s="74"/>
      <c r="HRP209" s="68"/>
      <c r="HRQ209" s="73"/>
      <c r="HRR209" s="74"/>
      <c r="HRS209" s="68"/>
      <c r="HRT209" s="73"/>
      <c r="HRU209" s="74"/>
      <c r="HRV209" s="68"/>
      <c r="HRW209" s="73"/>
      <c r="HRX209" s="74"/>
      <c r="HRY209" s="68"/>
      <c r="HRZ209" s="73"/>
      <c r="HSA209" s="74"/>
      <c r="HSB209" s="68"/>
      <c r="HSC209" s="73"/>
      <c r="HSD209" s="74"/>
      <c r="HSE209" s="68"/>
      <c r="HSF209" s="73"/>
      <c r="HSG209" s="74"/>
      <c r="HSH209" s="68"/>
      <c r="HSI209" s="73"/>
      <c r="HSJ209" s="74"/>
      <c r="HSK209" s="68"/>
      <c r="HSL209" s="73"/>
      <c r="HSM209" s="74"/>
      <c r="HSN209" s="68"/>
      <c r="HSO209" s="73"/>
      <c r="HSP209" s="74"/>
      <c r="HSQ209" s="68"/>
      <c r="HSR209" s="73"/>
      <c r="HSS209" s="74"/>
      <c r="HST209" s="68"/>
      <c r="HSU209" s="73"/>
      <c r="HSV209" s="74"/>
      <c r="HSW209" s="68"/>
      <c r="HSX209" s="73"/>
      <c r="HSY209" s="74"/>
      <c r="HSZ209" s="68"/>
      <c r="HTA209" s="73"/>
      <c r="HTB209" s="74"/>
      <c r="HTC209" s="68"/>
      <c r="HTD209" s="73"/>
      <c r="HTE209" s="74"/>
      <c r="HTF209" s="68"/>
      <c r="HTG209" s="73"/>
      <c r="HTH209" s="74"/>
      <c r="HTI209" s="68"/>
      <c r="HTJ209" s="73"/>
      <c r="HTK209" s="74"/>
      <c r="HTL209" s="68"/>
      <c r="HTM209" s="73"/>
      <c r="HTN209" s="74"/>
      <c r="HTO209" s="68"/>
      <c r="HTP209" s="73"/>
      <c r="HTQ209" s="74"/>
      <c r="HTR209" s="68"/>
      <c r="HTS209" s="73"/>
      <c r="HTT209" s="74"/>
      <c r="HTU209" s="68"/>
      <c r="HTV209" s="73"/>
      <c r="HTW209" s="74"/>
      <c r="HTX209" s="68"/>
      <c r="HTY209" s="73"/>
      <c r="HTZ209" s="74"/>
      <c r="HUA209" s="68"/>
      <c r="HUB209" s="73"/>
      <c r="HUC209" s="74"/>
      <c r="HUD209" s="68"/>
      <c r="HUE209" s="73"/>
      <c r="HUF209" s="74"/>
      <c r="HUG209" s="68"/>
      <c r="HUH209" s="73"/>
      <c r="HUI209" s="74"/>
      <c r="HUJ209" s="68"/>
      <c r="HUK209" s="73"/>
      <c r="HUL209" s="74"/>
      <c r="HUM209" s="68"/>
      <c r="HUN209" s="73"/>
      <c r="HUO209" s="74"/>
      <c r="HUP209" s="68"/>
      <c r="HUQ209" s="73"/>
      <c r="HUR209" s="74"/>
      <c r="HUS209" s="68"/>
      <c r="HUT209" s="73"/>
      <c r="HUU209" s="74"/>
      <c r="HUV209" s="68"/>
      <c r="HUW209" s="73"/>
      <c r="HUX209" s="74"/>
      <c r="HUY209" s="68"/>
      <c r="HUZ209" s="73"/>
      <c r="HVA209" s="74"/>
      <c r="HVB209" s="68"/>
      <c r="HVC209" s="73"/>
      <c r="HVD209" s="74"/>
      <c r="HVE209" s="68"/>
      <c r="HVF209" s="73"/>
      <c r="HVG209" s="74"/>
      <c r="HVH209" s="68"/>
      <c r="HVI209" s="73"/>
      <c r="HVJ209" s="74"/>
      <c r="HVK209" s="68"/>
      <c r="HVL209" s="73"/>
      <c r="HVM209" s="74"/>
      <c r="HVN209" s="68"/>
      <c r="HVO209" s="73"/>
      <c r="HVP209" s="74"/>
      <c r="HVQ209" s="68"/>
      <c r="HVR209" s="73"/>
      <c r="HVS209" s="74"/>
      <c r="HVT209" s="68"/>
      <c r="HVU209" s="73"/>
      <c r="HVV209" s="74"/>
      <c r="HVW209" s="68"/>
      <c r="HVX209" s="73"/>
      <c r="HVY209" s="74"/>
      <c r="HVZ209" s="68"/>
      <c r="HWA209" s="73"/>
      <c r="HWB209" s="74"/>
      <c r="HWC209" s="68"/>
      <c r="HWD209" s="73"/>
      <c r="HWE209" s="74"/>
      <c r="HWF209" s="68"/>
      <c r="HWG209" s="73"/>
      <c r="HWH209" s="74"/>
      <c r="HWI209" s="68"/>
      <c r="HWJ209" s="73"/>
      <c r="HWK209" s="74"/>
      <c r="HWL209" s="68"/>
      <c r="HWM209" s="73"/>
      <c r="HWN209" s="74"/>
      <c r="HWO209" s="68"/>
      <c r="HWP209" s="73"/>
      <c r="HWQ209" s="74"/>
      <c r="HWR209" s="68"/>
      <c r="HWS209" s="73"/>
      <c r="HWT209" s="74"/>
      <c r="HWU209" s="68"/>
      <c r="HWV209" s="73"/>
      <c r="HWW209" s="74"/>
      <c r="HWX209" s="68"/>
      <c r="HWY209" s="73"/>
      <c r="HWZ209" s="74"/>
      <c r="HXA209" s="68"/>
      <c r="HXB209" s="73"/>
      <c r="HXC209" s="74"/>
      <c r="HXD209" s="68"/>
      <c r="HXE209" s="73"/>
      <c r="HXF209" s="74"/>
      <c r="HXG209" s="68"/>
      <c r="HXH209" s="73"/>
      <c r="HXI209" s="74"/>
      <c r="HXJ209" s="68"/>
      <c r="HXK209" s="73"/>
      <c r="HXL209" s="74"/>
      <c r="HXM209" s="68"/>
      <c r="HXN209" s="73"/>
      <c r="HXO209" s="74"/>
      <c r="HXP209" s="68"/>
      <c r="HXQ209" s="73"/>
      <c r="HXR209" s="74"/>
      <c r="HXS209" s="68"/>
      <c r="HXT209" s="73"/>
      <c r="HXU209" s="74"/>
      <c r="HXV209" s="68"/>
      <c r="HXW209" s="73"/>
      <c r="HXX209" s="74"/>
      <c r="HXY209" s="68"/>
      <c r="HXZ209" s="73"/>
      <c r="HYA209" s="74"/>
      <c r="HYB209" s="68"/>
      <c r="HYC209" s="73"/>
      <c r="HYD209" s="74"/>
      <c r="HYE209" s="68"/>
      <c r="HYF209" s="73"/>
      <c r="HYG209" s="74"/>
      <c r="HYH209" s="68"/>
      <c r="HYI209" s="73"/>
      <c r="HYJ209" s="74"/>
      <c r="HYK209" s="68"/>
      <c r="HYL209" s="73"/>
      <c r="HYM209" s="74"/>
      <c r="HYN209" s="68"/>
      <c r="HYO209" s="73"/>
      <c r="HYP209" s="74"/>
      <c r="HYQ209" s="68"/>
      <c r="HYR209" s="73"/>
      <c r="HYS209" s="74"/>
      <c r="HYT209" s="68"/>
      <c r="HYU209" s="73"/>
      <c r="HYV209" s="74"/>
      <c r="HYW209" s="68"/>
      <c r="HYX209" s="73"/>
      <c r="HYY209" s="74"/>
      <c r="HYZ209" s="68"/>
      <c r="HZA209" s="73"/>
      <c r="HZB209" s="74"/>
      <c r="HZC209" s="68"/>
      <c r="HZD209" s="73"/>
      <c r="HZE209" s="74"/>
      <c r="HZF209" s="68"/>
      <c r="HZG209" s="73"/>
      <c r="HZH209" s="74"/>
      <c r="HZI209" s="68"/>
      <c r="HZJ209" s="73"/>
      <c r="HZK209" s="74"/>
      <c r="HZL209" s="68"/>
      <c r="HZM209" s="73"/>
      <c r="HZN209" s="74"/>
      <c r="HZO209" s="68"/>
      <c r="HZP209" s="73"/>
      <c r="HZQ209" s="74"/>
      <c r="HZR209" s="68"/>
      <c r="HZS209" s="73"/>
      <c r="HZT209" s="74"/>
      <c r="HZU209" s="68"/>
      <c r="HZV209" s="73"/>
      <c r="HZW209" s="74"/>
      <c r="HZX209" s="68"/>
      <c r="HZY209" s="73"/>
      <c r="HZZ209" s="74"/>
      <c r="IAA209" s="68"/>
      <c r="IAB209" s="73"/>
      <c r="IAC209" s="74"/>
      <c r="IAD209" s="68"/>
      <c r="IAE209" s="73"/>
      <c r="IAF209" s="74"/>
      <c r="IAG209" s="68"/>
      <c r="IAH209" s="73"/>
      <c r="IAI209" s="74"/>
      <c r="IAJ209" s="68"/>
      <c r="IAK209" s="73"/>
      <c r="IAL209" s="74"/>
      <c r="IAM209" s="68"/>
      <c r="IAN209" s="73"/>
      <c r="IAO209" s="74"/>
      <c r="IAP209" s="68"/>
      <c r="IAQ209" s="73"/>
      <c r="IAR209" s="74"/>
      <c r="IAS209" s="68"/>
      <c r="IAT209" s="73"/>
      <c r="IAU209" s="74"/>
      <c r="IAV209" s="68"/>
      <c r="IAW209" s="73"/>
      <c r="IAX209" s="74"/>
      <c r="IAY209" s="68"/>
      <c r="IAZ209" s="73"/>
      <c r="IBA209" s="74"/>
      <c r="IBB209" s="68"/>
      <c r="IBC209" s="73"/>
      <c r="IBD209" s="74"/>
      <c r="IBE209" s="68"/>
      <c r="IBF209" s="73"/>
      <c r="IBG209" s="74"/>
      <c r="IBH209" s="68"/>
      <c r="IBI209" s="73"/>
      <c r="IBJ209" s="74"/>
      <c r="IBK209" s="68"/>
      <c r="IBL209" s="73"/>
      <c r="IBM209" s="74"/>
      <c r="IBN209" s="68"/>
      <c r="IBO209" s="73"/>
      <c r="IBP209" s="74"/>
      <c r="IBQ209" s="68"/>
      <c r="IBR209" s="73"/>
      <c r="IBS209" s="74"/>
      <c r="IBT209" s="68"/>
      <c r="IBU209" s="73"/>
      <c r="IBV209" s="74"/>
      <c r="IBW209" s="68"/>
      <c r="IBX209" s="73"/>
      <c r="IBY209" s="74"/>
      <c r="IBZ209" s="68"/>
      <c r="ICA209" s="73"/>
      <c r="ICB209" s="74"/>
      <c r="ICC209" s="68"/>
      <c r="ICD209" s="73"/>
      <c r="ICE209" s="74"/>
      <c r="ICF209" s="68"/>
      <c r="ICG209" s="73"/>
      <c r="ICH209" s="74"/>
      <c r="ICI209" s="68"/>
      <c r="ICJ209" s="73"/>
      <c r="ICK209" s="74"/>
      <c r="ICL209" s="68"/>
      <c r="ICM209" s="73"/>
      <c r="ICN209" s="74"/>
      <c r="ICO209" s="68"/>
      <c r="ICP209" s="73"/>
      <c r="ICQ209" s="74"/>
      <c r="ICR209" s="68"/>
      <c r="ICS209" s="73"/>
      <c r="ICT209" s="74"/>
      <c r="ICU209" s="68"/>
      <c r="ICV209" s="73"/>
      <c r="ICW209" s="74"/>
      <c r="ICX209" s="68"/>
      <c r="ICY209" s="73"/>
      <c r="ICZ209" s="74"/>
      <c r="IDA209" s="68"/>
      <c r="IDB209" s="73"/>
      <c r="IDC209" s="74"/>
      <c r="IDD209" s="68"/>
      <c r="IDE209" s="73"/>
      <c r="IDF209" s="74"/>
      <c r="IDG209" s="68"/>
      <c r="IDH209" s="73"/>
      <c r="IDI209" s="74"/>
      <c r="IDJ209" s="68"/>
      <c r="IDK209" s="73"/>
      <c r="IDL209" s="74"/>
      <c r="IDM209" s="68"/>
      <c r="IDN209" s="73"/>
      <c r="IDO209" s="74"/>
      <c r="IDP209" s="68"/>
      <c r="IDQ209" s="73"/>
      <c r="IDR209" s="74"/>
      <c r="IDS209" s="68"/>
      <c r="IDT209" s="73"/>
      <c r="IDU209" s="74"/>
      <c r="IDV209" s="68"/>
      <c r="IDW209" s="73"/>
      <c r="IDX209" s="74"/>
      <c r="IDY209" s="68"/>
      <c r="IDZ209" s="73"/>
      <c r="IEA209" s="74"/>
      <c r="IEB209" s="68"/>
      <c r="IEC209" s="73"/>
      <c r="IED209" s="74"/>
      <c r="IEE209" s="68"/>
      <c r="IEF209" s="73"/>
      <c r="IEG209" s="74"/>
      <c r="IEH209" s="68"/>
      <c r="IEI209" s="73"/>
      <c r="IEJ209" s="74"/>
      <c r="IEK209" s="68"/>
      <c r="IEL209" s="73"/>
      <c r="IEM209" s="74"/>
      <c r="IEN209" s="68"/>
      <c r="IEO209" s="73"/>
      <c r="IEP209" s="74"/>
      <c r="IEQ209" s="68"/>
      <c r="IER209" s="73"/>
      <c r="IES209" s="74"/>
      <c r="IET209" s="68"/>
      <c r="IEU209" s="73"/>
      <c r="IEV209" s="74"/>
      <c r="IEW209" s="68"/>
      <c r="IEX209" s="73"/>
      <c r="IEY209" s="74"/>
      <c r="IEZ209" s="68"/>
      <c r="IFA209" s="73"/>
      <c r="IFB209" s="74"/>
      <c r="IFC209" s="68"/>
      <c r="IFD209" s="73"/>
      <c r="IFE209" s="74"/>
      <c r="IFF209" s="68"/>
      <c r="IFG209" s="73"/>
      <c r="IFH209" s="74"/>
      <c r="IFI209" s="68"/>
      <c r="IFJ209" s="73"/>
      <c r="IFK209" s="74"/>
      <c r="IFL209" s="68"/>
      <c r="IFM209" s="73"/>
      <c r="IFN209" s="74"/>
      <c r="IFO209" s="68"/>
      <c r="IFP209" s="73"/>
      <c r="IFQ209" s="74"/>
      <c r="IFR209" s="68"/>
      <c r="IFS209" s="73"/>
      <c r="IFT209" s="74"/>
      <c r="IFU209" s="68"/>
      <c r="IFV209" s="73"/>
      <c r="IFW209" s="74"/>
      <c r="IFX209" s="68"/>
      <c r="IFY209" s="73"/>
      <c r="IFZ209" s="74"/>
      <c r="IGA209" s="68"/>
      <c r="IGB209" s="73"/>
      <c r="IGC209" s="74"/>
      <c r="IGD209" s="68"/>
      <c r="IGE209" s="73"/>
      <c r="IGF209" s="74"/>
      <c r="IGG209" s="68"/>
      <c r="IGH209" s="73"/>
      <c r="IGI209" s="74"/>
      <c r="IGJ209" s="68"/>
      <c r="IGK209" s="73"/>
      <c r="IGL209" s="74"/>
      <c r="IGM209" s="68"/>
      <c r="IGN209" s="73"/>
      <c r="IGO209" s="74"/>
      <c r="IGP209" s="68"/>
      <c r="IGQ209" s="73"/>
      <c r="IGR209" s="74"/>
      <c r="IGS209" s="68"/>
      <c r="IGT209" s="73"/>
      <c r="IGU209" s="74"/>
      <c r="IGV209" s="68"/>
      <c r="IGW209" s="73"/>
      <c r="IGX209" s="74"/>
      <c r="IGY209" s="68"/>
      <c r="IGZ209" s="73"/>
      <c r="IHA209" s="74"/>
      <c r="IHB209" s="68"/>
      <c r="IHC209" s="73"/>
      <c r="IHD209" s="74"/>
      <c r="IHE209" s="68"/>
      <c r="IHF209" s="73"/>
      <c r="IHG209" s="74"/>
      <c r="IHH209" s="68"/>
      <c r="IHI209" s="73"/>
      <c r="IHJ209" s="74"/>
      <c r="IHK209" s="68"/>
      <c r="IHL209" s="73"/>
      <c r="IHM209" s="74"/>
      <c r="IHN209" s="68"/>
      <c r="IHO209" s="73"/>
      <c r="IHP209" s="74"/>
      <c r="IHQ209" s="68"/>
      <c r="IHR209" s="73"/>
      <c r="IHS209" s="74"/>
      <c r="IHT209" s="68"/>
      <c r="IHU209" s="73"/>
      <c r="IHV209" s="74"/>
      <c r="IHW209" s="68"/>
      <c r="IHX209" s="73"/>
      <c r="IHY209" s="74"/>
      <c r="IHZ209" s="68"/>
      <c r="IIA209" s="73"/>
      <c r="IIB209" s="74"/>
      <c r="IIC209" s="68"/>
      <c r="IID209" s="73"/>
      <c r="IIE209" s="74"/>
      <c r="IIF209" s="68"/>
      <c r="IIG209" s="73"/>
      <c r="IIH209" s="74"/>
      <c r="III209" s="68"/>
      <c r="IIJ209" s="73"/>
      <c r="IIK209" s="74"/>
      <c r="IIL209" s="68"/>
      <c r="IIM209" s="73"/>
      <c r="IIN209" s="74"/>
      <c r="IIO209" s="68"/>
      <c r="IIP209" s="73"/>
      <c r="IIQ209" s="74"/>
      <c r="IIR209" s="68"/>
      <c r="IIS209" s="73"/>
      <c r="IIT209" s="74"/>
      <c r="IIU209" s="68"/>
      <c r="IIV209" s="73"/>
      <c r="IIW209" s="74"/>
      <c r="IIX209" s="68"/>
      <c r="IIY209" s="73"/>
      <c r="IIZ209" s="74"/>
      <c r="IJA209" s="68"/>
      <c r="IJB209" s="73"/>
      <c r="IJC209" s="74"/>
      <c r="IJD209" s="68"/>
      <c r="IJE209" s="73"/>
      <c r="IJF209" s="74"/>
      <c r="IJG209" s="68"/>
      <c r="IJH209" s="73"/>
      <c r="IJI209" s="74"/>
      <c r="IJJ209" s="68"/>
      <c r="IJK209" s="73"/>
      <c r="IJL209" s="74"/>
      <c r="IJM209" s="68"/>
      <c r="IJN209" s="73"/>
      <c r="IJO209" s="74"/>
      <c r="IJP209" s="68"/>
      <c r="IJQ209" s="73"/>
      <c r="IJR209" s="74"/>
      <c r="IJS209" s="68"/>
      <c r="IJT209" s="73"/>
      <c r="IJU209" s="74"/>
      <c r="IJV209" s="68"/>
      <c r="IJW209" s="73"/>
      <c r="IJX209" s="74"/>
      <c r="IJY209" s="68"/>
      <c r="IJZ209" s="73"/>
      <c r="IKA209" s="74"/>
      <c r="IKB209" s="68"/>
      <c r="IKC209" s="73"/>
      <c r="IKD209" s="74"/>
      <c r="IKE209" s="68"/>
      <c r="IKF209" s="73"/>
      <c r="IKG209" s="74"/>
      <c r="IKH209" s="68"/>
      <c r="IKI209" s="73"/>
      <c r="IKJ209" s="74"/>
      <c r="IKK209" s="68"/>
      <c r="IKL209" s="73"/>
      <c r="IKM209" s="74"/>
      <c r="IKN209" s="68"/>
      <c r="IKO209" s="73"/>
      <c r="IKP209" s="74"/>
      <c r="IKQ209" s="68"/>
      <c r="IKR209" s="73"/>
      <c r="IKS209" s="74"/>
      <c r="IKT209" s="68"/>
      <c r="IKU209" s="73"/>
      <c r="IKV209" s="74"/>
      <c r="IKW209" s="68"/>
      <c r="IKX209" s="73"/>
      <c r="IKY209" s="74"/>
      <c r="IKZ209" s="68"/>
      <c r="ILA209" s="73"/>
      <c r="ILB209" s="74"/>
      <c r="ILC209" s="68"/>
      <c r="ILD209" s="73"/>
      <c r="ILE209" s="74"/>
      <c r="ILF209" s="68"/>
      <c r="ILG209" s="73"/>
      <c r="ILH209" s="74"/>
      <c r="ILI209" s="68"/>
      <c r="ILJ209" s="73"/>
      <c r="ILK209" s="74"/>
      <c r="ILL209" s="68"/>
      <c r="ILM209" s="73"/>
      <c r="ILN209" s="74"/>
      <c r="ILO209" s="68"/>
      <c r="ILP209" s="73"/>
      <c r="ILQ209" s="74"/>
      <c r="ILR209" s="68"/>
      <c r="ILS209" s="73"/>
      <c r="ILT209" s="74"/>
      <c r="ILU209" s="68"/>
      <c r="ILV209" s="73"/>
      <c r="ILW209" s="74"/>
      <c r="ILX209" s="68"/>
      <c r="ILY209" s="73"/>
      <c r="ILZ209" s="74"/>
      <c r="IMA209" s="68"/>
      <c r="IMB209" s="73"/>
      <c r="IMC209" s="74"/>
      <c r="IMD209" s="68"/>
      <c r="IME209" s="73"/>
      <c r="IMF209" s="74"/>
      <c r="IMG209" s="68"/>
      <c r="IMH209" s="73"/>
      <c r="IMI209" s="74"/>
      <c r="IMJ209" s="68"/>
      <c r="IMK209" s="73"/>
      <c r="IML209" s="74"/>
      <c r="IMM209" s="68"/>
      <c r="IMN209" s="73"/>
      <c r="IMO209" s="74"/>
      <c r="IMP209" s="68"/>
      <c r="IMQ209" s="73"/>
      <c r="IMR209" s="74"/>
      <c r="IMS209" s="68"/>
      <c r="IMT209" s="73"/>
      <c r="IMU209" s="74"/>
      <c r="IMV209" s="68"/>
      <c r="IMW209" s="73"/>
      <c r="IMX209" s="74"/>
      <c r="IMY209" s="68"/>
      <c r="IMZ209" s="73"/>
      <c r="INA209" s="74"/>
      <c r="INB209" s="68"/>
      <c r="INC209" s="73"/>
      <c r="IND209" s="74"/>
      <c r="INE209" s="68"/>
      <c r="INF209" s="73"/>
      <c r="ING209" s="74"/>
      <c r="INH209" s="68"/>
      <c r="INI209" s="73"/>
      <c r="INJ209" s="74"/>
      <c r="INK209" s="68"/>
      <c r="INL209" s="73"/>
      <c r="INM209" s="74"/>
      <c r="INN209" s="68"/>
      <c r="INO209" s="73"/>
      <c r="INP209" s="74"/>
      <c r="INQ209" s="68"/>
      <c r="INR209" s="73"/>
      <c r="INS209" s="74"/>
      <c r="INT209" s="68"/>
      <c r="INU209" s="73"/>
      <c r="INV209" s="74"/>
      <c r="INW209" s="68"/>
      <c r="INX209" s="73"/>
      <c r="INY209" s="74"/>
      <c r="INZ209" s="68"/>
      <c r="IOA209" s="73"/>
      <c r="IOB209" s="74"/>
      <c r="IOC209" s="68"/>
      <c r="IOD209" s="73"/>
      <c r="IOE209" s="74"/>
      <c r="IOF209" s="68"/>
      <c r="IOG209" s="73"/>
      <c r="IOH209" s="74"/>
      <c r="IOI209" s="68"/>
      <c r="IOJ209" s="73"/>
      <c r="IOK209" s="74"/>
      <c r="IOL209" s="68"/>
      <c r="IOM209" s="73"/>
      <c r="ION209" s="74"/>
      <c r="IOO209" s="68"/>
      <c r="IOP209" s="73"/>
      <c r="IOQ209" s="74"/>
      <c r="IOR209" s="68"/>
      <c r="IOS209" s="73"/>
      <c r="IOT209" s="74"/>
      <c r="IOU209" s="68"/>
      <c r="IOV209" s="73"/>
      <c r="IOW209" s="74"/>
      <c r="IOX209" s="68"/>
      <c r="IOY209" s="73"/>
      <c r="IOZ209" s="74"/>
      <c r="IPA209" s="68"/>
      <c r="IPB209" s="73"/>
      <c r="IPC209" s="74"/>
      <c r="IPD209" s="68"/>
      <c r="IPE209" s="73"/>
      <c r="IPF209" s="74"/>
      <c r="IPG209" s="68"/>
      <c r="IPH209" s="73"/>
      <c r="IPI209" s="74"/>
      <c r="IPJ209" s="68"/>
      <c r="IPK209" s="73"/>
      <c r="IPL209" s="74"/>
      <c r="IPM209" s="68"/>
      <c r="IPN209" s="73"/>
      <c r="IPO209" s="74"/>
      <c r="IPP209" s="68"/>
      <c r="IPQ209" s="73"/>
      <c r="IPR209" s="74"/>
      <c r="IPS209" s="68"/>
      <c r="IPT209" s="73"/>
      <c r="IPU209" s="74"/>
      <c r="IPV209" s="68"/>
      <c r="IPW209" s="73"/>
      <c r="IPX209" s="74"/>
      <c r="IPY209" s="68"/>
      <c r="IPZ209" s="73"/>
      <c r="IQA209" s="74"/>
      <c r="IQB209" s="68"/>
      <c r="IQC209" s="73"/>
      <c r="IQD209" s="74"/>
      <c r="IQE209" s="68"/>
      <c r="IQF209" s="73"/>
      <c r="IQG209" s="74"/>
      <c r="IQH209" s="68"/>
      <c r="IQI209" s="73"/>
      <c r="IQJ209" s="74"/>
      <c r="IQK209" s="68"/>
      <c r="IQL209" s="73"/>
      <c r="IQM209" s="74"/>
      <c r="IQN209" s="68"/>
      <c r="IQO209" s="73"/>
      <c r="IQP209" s="74"/>
      <c r="IQQ209" s="68"/>
      <c r="IQR209" s="73"/>
      <c r="IQS209" s="74"/>
      <c r="IQT209" s="68"/>
      <c r="IQU209" s="73"/>
      <c r="IQV209" s="74"/>
      <c r="IQW209" s="68"/>
      <c r="IQX209" s="73"/>
      <c r="IQY209" s="74"/>
      <c r="IQZ209" s="68"/>
      <c r="IRA209" s="73"/>
      <c r="IRB209" s="74"/>
      <c r="IRC209" s="68"/>
      <c r="IRD209" s="73"/>
      <c r="IRE209" s="74"/>
      <c r="IRF209" s="68"/>
      <c r="IRG209" s="73"/>
      <c r="IRH209" s="74"/>
      <c r="IRI209" s="68"/>
      <c r="IRJ209" s="73"/>
      <c r="IRK209" s="74"/>
      <c r="IRL209" s="68"/>
      <c r="IRM209" s="73"/>
      <c r="IRN209" s="74"/>
      <c r="IRO209" s="68"/>
      <c r="IRP209" s="73"/>
      <c r="IRQ209" s="74"/>
      <c r="IRR209" s="68"/>
      <c r="IRS209" s="73"/>
      <c r="IRT209" s="74"/>
      <c r="IRU209" s="68"/>
      <c r="IRV209" s="73"/>
      <c r="IRW209" s="74"/>
      <c r="IRX209" s="68"/>
      <c r="IRY209" s="73"/>
      <c r="IRZ209" s="74"/>
      <c r="ISA209" s="68"/>
      <c r="ISB209" s="73"/>
      <c r="ISC209" s="74"/>
      <c r="ISD209" s="68"/>
      <c r="ISE209" s="73"/>
      <c r="ISF209" s="74"/>
      <c r="ISG209" s="68"/>
      <c r="ISH209" s="73"/>
      <c r="ISI209" s="74"/>
      <c r="ISJ209" s="68"/>
      <c r="ISK209" s="73"/>
      <c r="ISL209" s="74"/>
      <c r="ISM209" s="68"/>
      <c r="ISN209" s="73"/>
      <c r="ISO209" s="74"/>
      <c r="ISP209" s="68"/>
      <c r="ISQ209" s="73"/>
      <c r="ISR209" s="74"/>
      <c r="ISS209" s="68"/>
      <c r="IST209" s="73"/>
      <c r="ISU209" s="74"/>
      <c r="ISV209" s="68"/>
      <c r="ISW209" s="73"/>
      <c r="ISX209" s="74"/>
      <c r="ISY209" s="68"/>
      <c r="ISZ209" s="73"/>
      <c r="ITA209" s="74"/>
      <c r="ITB209" s="68"/>
      <c r="ITC209" s="73"/>
      <c r="ITD209" s="74"/>
      <c r="ITE209" s="68"/>
      <c r="ITF209" s="73"/>
      <c r="ITG209" s="74"/>
      <c r="ITH209" s="68"/>
      <c r="ITI209" s="73"/>
      <c r="ITJ209" s="74"/>
      <c r="ITK209" s="68"/>
      <c r="ITL209" s="73"/>
      <c r="ITM209" s="74"/>
      <c r="ITN209" s="68"/>
      <c r="ITO209" s="73"/>
      <c r="ITP209" s="74"/>
      <c r="ITQ209" s="68"/>
      <c r="ITR209" s="73"/>
      <c r="ITS209" s="74"/>
      <c r="ITT209" s="68"/>
      <c r="ITU209" s="73"/>
      <c r="ITV209" s="74"/>
      <c r="ITW209" s="68"/>
      <c r="ITX209" s="73"/>
      <c r="ITY209" s="74"/>
      <c r="ITZ209" s="68"/>
      <c r="IUA209" s="73"/>
      <c r="IUB209" s="74"/>
      <c r="IUC209" s="68"/>
      <c r="IUD209" s="73"/>
      <c r="IUE209" s="74"/>
      <c r="IUF209" s="68"/>
      <c r="IUG209" s="73"/>
      <c r="IUH209" s="74"/>
      <c r="IUI209" s="68"/>
      <c r="IUJ209" s="73"/>
      <c r="IUK209" s="74"/>
      <c r="IUL209" s="68"/>
      <c r="IUM209" s="73"/>
      <c r="IUN209" s="74"/>
      <c r="IUO209" s="68"/>
      <c r="IUP209" s="73"/>
      <c r="IUQ209" s="74"/>
      <c r="IUR209" s="68"/>
      <c r="IUS209" s="73"/>
      <c r="IUT209" s="74"/>
      <c r="IUU209" s="68"/>
      <c r="IUV209" s="73"/>
      <c r="IUW209" s="74"/>
      <c r="IUX209" s="68"/>
      <c r="IUY209" s="73"/>
      <c r="IUZ209" s="74"/>
      <c r="IVA209" s="68"/>
      <c r="IVB209" s="73"/>
      <c r="IVC209" s="74"/>
      <c r="IVD209" s="68"/>
      <c r="IVE209" s="73"/>
      <c r="IVF209" s="74"/>
      <c r="IVG209" s="68"/>
      <c r="IVH209" s="73"/>
      <c r="IVI209" s="74"/>
      <c r="IVJ209" s="68"/>
      <c r="IVK209" s="73"/>
      <c r="IVL209" s="74"/>
      <c r="IVM209" s="68"/>
      <c r="IVN209" s="73"/>
      <c r="IVO209" s="74"/>
      <c r="IVP209" s="68"/>
      <c r="IVQ209" s="73"/>
      <c r="IVR209" s="74"/>
      <c r="IVS209" s="68"/>
      <c r="IVT209" s="73"/>
      <c r="IVU209" s="74"/>
      <c r="IVV209" s="68"/>
      <c r="IVW209" s="73"/>
      <c r="IVX209" s="74"/>
      <c r="IVY209" s="68"/>
      <c r="IVZ209" s="73"/>
      <c r="IWA209" s="74"/>
      <c r="IWB209" s="68"/>
      <c r="IWC209" s="73"/>
      <c r="IWD209" s="74"/>
      <c r="IWE209" s="68"/>
      <c r="IWF209" s="73"/>
      <c r="IWG209" s="74"/>
      <c r="IWH209" s="68"/>
      <c r="IWI209" s="73"/>
      <c r="IWJ209" s="74"/>
      <c r="IWK209" s="68"/>
      <c r="IWL209" s="73"/>
      <c r="IWM209" s="74"/>
      <c r="IWN209" s="68"/>
      <c r="IWO209" s="73"/>
      <c r="IWP209" s="74"/>
      <c r="IWQ209" s="68"/>
      <c r="IWR209" s="73"/>
      <c r="IWS209" s="74"/>
      <c r="IWT209" s="68"/>
      <c r="IWU209" s="73"/>
      <c r="IWV209" s="74"/>
      <c r="IWW209" s="68"/>
      <c r="IWX209" s="73"/>
      <c r="IWY209" s="74"/>
      <c r="IWZ209" s="68"/>
      <c r="IXA209" s="73"/>
      <c r="IXB209" s="74"/>
      <c r="IXC209" s="68"/>
      <c r="IXD209" s="73"/>
      <c r="IXE209" s="74"/>
      <c r="IXF209" s="68"/>
      <c r="IXG209" s="73"/>
      <c r="IXH209" s="74"/>
      <c r="IXI209" s="68"/>
      <c r="IXJ209" s="73"/>
      <c r="IXK209" s="74"/>
      <c r="IXL209" s="68"/>
      <c r="IXM209" s="73"/>
      <c r="IXN209" s="74"/>
      <c r="IXO209" s="68"/>
      <c r="IXP209" s="73"/>
      <c r="IXQ209" s="74"/>
      <c r="IXR209" s="68"/>
      <c r="IXS209" s="73"/>
      <c r="IXT209" s="74"/>
      <c r="IXU209" s="68"/>
      <c r="IXV209" s="73"/>
      <c r="IXW209" s="74"/>
      <c r="IXX209" s="68"/>
      <c r="IXY209" s="73"/>
      <c r="IXZ209" s="74"/>
      <c r="IYA209" s="68"/>
      <c r="IYB209" s="73"/>
      <c r="IYC209" s="74"/>
      <c r="IYD209" s="68"/>
      <c r="IYE209" s="73"/>
      <c r="IYF209" s="74"/>
      <c r="IYG209" s="68"/>
      <c r="IYH209" s="73"/>
      <c r="IYI209" s="74"/>
      <c r="IYJ209" s="68"/>
      <c r="IYK209" s="73"/>
      <c r="IYL209" s="74"/>
      <c r="IYM209" s="68"/>
      <c r="IYN209" s="73"/>
      <c r="IYO209" s="74"/>
      <c r="IYP209" s="68"/>
      <c r="IYQ209" s="73"/>
      <c r="IYR209" s="74"/>
      <c r="IYS209" s="68"/>
      <c r="IYT209" s="73"/>
      <c r="IYU209" s="74"/>
      <c r="IYV209" s="68"/>
      <c r="IYW209" s="73"/>
      <c r="IYX209" s="74"/>
      <c r="IYY209" s="68"/>
      <c r="IYZ209" s="73"/>
      <c r="IZA209" s="74"/>
      <c r="IZB209" s="68"/>
      <c r="IZC209" s="73"/>
      <c r="IZD209" s="74"/>
      <c r="IZE209" s="68"/>
      <c r="IZF209" s="73"/>
      <c r="IZG209" s="74"/>
      <c r="IZH209" s="68"/>
      <c r="IZI209" s="73"/>
      <c r="IZJ209" s="74"/>
      <c r="IZK209" s="68"/>
      <c r="IZL209" s="73"/>
      <c r="IZM209" s="74"/>
      <c r="IZN209" s="68"/>
      <c r="IZO209" s="73"/>
      <c r="IZP209" s="74"/>
      <c r="IZQ209" s="68"/>
      <c r="IZR209" s="73"/>
      <c r="IZS209" s="74"/>
      <c r="IZT209" s="68"/>
      <c r="IZU209" s="73"/>
      <c r="IZV209" s="74"/>
      <c r="IZW209" s="68"/>
      <c r="IZX209" s="73"/>
      <c r="IZY209" s="74"/>
      <c r="IZZ209" s="68"/>
      <c r="JAA209" s="73"/>
      <c r="JAB209" s="74"/>
      <c r="JAC209" s="68"/>
      <c r="JAD209" s="73"/>
      <c r="JAE209" s="74"/>
      <c r="JAF209" s="68"/>
      <c r="JAG209" s="73"/>
      <c r="JAH209" s="74"/>
      <c r="JAI209" s="68"/>
      <c r="JAJ209" s="73"/>
      <c r="JAK209" s="74"/>
      <c r="JAL209" s="68"/>
      <c r="JAM209" s="73"/>
      <c r="JAN209" s="74"/>
      <c r="JAO209" s="68"/>
      <c r="JAP209" s="73"/>
      <c r="JAQ209" s="74"/>
      <c r="JAR209" s="68"/>
      <c r="JAS209" s="73"/>
      <c r="JAT209" s="74"/>
      <c r="JAU209" s="68"/>
      <c r="JAV209" s="73"/>
      <c r="JAW209" s="74"/>
      <c r="JAX209" s="68"/>
      <c r="JAY209" s="73"/>
      <c r="JAZ209" s="74"/>
      <c r="JBA209" s="68"/>
      <c r="JBB209" s="73"/>
      <c r="JBC209" s="74"/>
      <c r="JBD209" s="68"/>
      <c r="JBE209" s="73"/>
      <c r="JBF209" s="74"/>
      <c r="JBG209" s="68"/>
      <c r="JBH209" s="73"/>
      <c r="JBI209" s="74"/>
      <c r="JBJ209" s="68"/>
      <c r="JBK209" s="73"/>
      <c r="JBL209" s="74"/>
      <c r="JBM209" s="68"/>
      <c r="JBN209" s="73"/>
      <c r="JBO209" s="74"/>
      <c r="JBP209" s="68"/>
      <c r="JBQ209" s="73"/>
      <c r="JBR209" s="74"/>
      <c r="JBS209" s="68"/>
      <c r="JBT209" s="73"/>
      <c r="JBU209" s="74"/>
      <c r="JBV209" s="68"/>
      <c r="JBW209" s="73"/>
      <c r="JBX209" s="74"/>
      <c r="JBY209" s="68"/>
      <c r="JBZ209" s="73"/>
      <c r="JCA209" s="74"/>
      <c r="JCB209" s="68"/>
      <c r="JCC209" s="73"/>
      <c r="JCD209" s="74"/>
      <c r="JCE209" s="68"/>
      <c r="JCF209" s="73"/>
      <c r="JCG209" s="74"/>
      <c r="JCH209" s="68"/>
      <c r="JCI209" s="73"/>
      <c r="JCJ209" s="74"/>
      <c r="JCK209" s="68"/>
      <c r="JCL209" s="73"/>
      <c r="JCM209" s="74"/>
      <c r="JCN209" s="68"/>
      <c r="JCO209" s="73"/>
      <c r="JCP209" s="74"/>
      <c r="JCQ209" s="68"/>
      <c r="JCR209" s="73"/>
      <c r="JCS209" s="74"/>
      <c r="JCT209" s="68"/>
      <c r="JCU209" s="73"/>
      <c r="JCV209" s="74"/>
      <c r="JCW209" s="68"/>
      <c r="JCX209" s="73"/>
      <c r="JCY209" s="74"/>
      <c r="JCZ209" s="68"/>
      <c r="JDA209" s="73"/>
      <c r="JDB209" s="74"/>
      <c r="JDC209" s="68"/>
      <c r="JDD209" s="73"/>
      <c r="JDE209" s="74"/>
      <c r="JDF209" s="68"/>
      <c r="JDG209" s="73"/>
      <c r="JDH209" s="74"/>
      <c r="JDI209" s="68"/>
      <c r="JDJ209" s="73"/>
      <c r="JDK209" s="74"/>
      <c r="JDL209" s="68"/>
      <c r="JDM209" s="73"/>
      <c r="JDN209" s="74"/>
      <c r="JDO209" s="68"/>
      <c r="JDP209" s="73"/>
      <c r="JDQ209" s="74"/>
      <c r="JDR209" s="68"/>
      <c r="JDS209" s="73"/>
      <c r="JDT209" s="74"/>
      <c r="JDU209" s="68"/>
      <c r="JDV209" s="73"/>
      <c r="JDW209" s="74"/>
      <c r="JDX209" s="68"/>
      <c r="JDY209" s="73"/>
      <c r="JDZ209" s="74"/>
      <c r="JEA209" s="68"/>
      <c r="JEB209" s="73"/>
      <c r="JEC209" s="74"/>
      <c r="JED209" s="68"/>
      <c r="JEE209" s="73"/>
      <c r="JEF209" s="74"/>
      <c r="JEG209" s="68"/>
      <c r="JEH209" s="73"/>
      <c r="JEI209" s="74"/>
      <c r="JEJ209" s="68"/>
      <c r="JEK209" s="73"/>
      <c r="JEL209" s="74"/>
      <c r="JEM209" s="68"/>
      <c r="JEN209" s="73"/>
      <c r="JEO209" s="74"/>
      <c r="JEP209" s="68"/>
      <c r="JEQ209" s="73"/>
      <c r="JER209" s="74"/>
      <c r="JES209" s="68"/>
      <c r="JET209" s="73"/>
      <c r="JEU209" s="74"/>
      <c r="JEV209" s="68"/>
      <c r="JEW209" s="73"/>
      <c r="JEX209" s="74"/>
      <c r="JEY209" s="68"/>
      <c r="JEZ209" s="73"/>
      <c r="JFA209" s="74"/>
      <c r="JFB209" s="68"/>
      <c r="JFC209" s="73"/>
      <c r="JFD209" s="74"/>
      <c r="JFE209" s="68"/>
      <c r="JFF209" s="73"/>
      <c r="JFG209" s="74"/>
      <c r="JFH209" s="68"/>
      <c r="JFI209" s="73"/>
      <c r="JFJ209" s="74"/>
      <c r="JFK209" s="68"/>
      <c r="JFL209" s="73"/>
      <c r="JFM209" s="74"/>
      <c r="JFN209" s="68"/>
      <c r="JFO209" s="73"/>
      <c r="JFP209" s="74"/>
      <c r="JFQ209" s="68"/>
      <c r="JFR209" s="73"/>
      <c r="JFS209" s="74"/>
      <c r="JFT209" s="68"/>
      <c r="JFU209" s="73"/>
      <c r="JFV209" s="74"/>
      <c r="JFW209" s="68"/>
      <c r="JFX209" s="73"/>
      <c r="JFY209" s="74"/>
      <c r="JFZ209" s="68"/>
      <c r="JGA209" s="73"/>
      <c r="JGB209" s="74"/>
      <c r="JGC209" s="68"/>
      <c r="JGD209" s="73"/>
      <c r="JGE209" s="74"/>
      <c r="JGF209" s="68"/>
      <c r="JGG209" s="73"/>
      <c r="JGH209" s="74"/>
      <c r="JGI209" s="68"/>
      <c r="JGJ209" s="73"/>
      <c r="JGK209" s="74"/>
      <c r="JGL209" s="68"/>
      <c r="JGM209" s="73"/>
      <c r="JGN209" s="74"/>
      <c r="JGO209" s="68"/>
      <c r="JGP209" s="73"/>
      <c r="JGQ209" s="74"/>
      <c r="JGR209" s="68"/>
      <c r="JGS209" s="73"/>
      <c r="JGT209" s="74"/>
      <c r="JGU209" s="68"/>
      <c r="JGV209" s="73"/>
      <c r="JGW209" s="74"/>
      <c r="JGX209" s="68"/>
      <c r="JGY209" s="73"/>
      <c r="JGZ209" s="74"/>
      <c r="JHA209" s="68"/>
      <c r="JHB209" s="73"/>
      <c r="JHC209" s="74"/>
      <c r="JHD209" s="68"/>
      <c r="JHE209" s="73"/>
      <c r="JHF209" s="74"/>
      <c r="JHG209" s="68"/>
      <c r="JHH209" s="73"/>
      <c r="JHI209" s="74"/>
      <c r="JHJ209" s="68"/>
      <c r="JHK209" s="73"/>
      <c r="JHL209" s="74"/>
      <c r="JHM209" s="68"/>
      <c r="JHN209" s="73"/>
      <c r="JHO209" s="74"/>
      <c r="JHP209" s="68"/>
      <c r="JHQ209" s="73"/>
      <c r="JHR209" s="74"/>
      <c r="JHS209" s="68"/>
      <c r="JHT209" s="73"/>
      <c r="JHU209" s="74"/>
      <c r="JHV209" s="68"/>
      <c r="JHW209" s="73"/>
      <c r="JHX209" s="74"/>
      <c r="JHY209" s="68"/>
      <c r="JHZ209" s="73"/>
      <c r="JIA209" s="74"/>
      <c r="JIB209" s="68"/>
      <c r="JIC209" s="73"/>
      <c r="JID209" s="74"/>
      <c r="JIE209" s="68"/>
      <c r="JIF209" s="73"/>
      <c r="JIG209" s="74"/>
      <c r="JIH209" s="68"/>
      <c r="JII209" s="73"/>
      <c r="JIJ209" s="74"/>
      <c r="JIK209" s="68"/>
      <c r="JIL209" s="73"/>
      <c r="JIM209" s="74"/>
      <c r="JIN209" s="68"/>
      <c r="JIO209" s="73"/>
      <c r="JIP209" s="74"/>
      <c r="JIQ209" s="68"/>
      <c r="JIR209" s="73"/>
      <c r="JIS209" s="74"/>
      <c r="JIT209" s="68"/>
      <c r="JIU209" s="73"/>
      <c r="JIV209" s="74"/>
      <c r="JIW209" s="68"/>
      <c r="JIX209" s="73"/>
      <c r="JIY209" s="74"/>
      <c r="JIZ209" s="68"/>
      <c r="JJA209" s="73"/>
      <c r="JJB209" s="74"/>
      <c r="JJC209" s="68"/>
      <c r="JJD209" s="73"/>
      <c r="JJE209" s="74"/>
      <c r="JJF209" s="68"/>
      <c r="JJG209" s="73"/>
      <c r="JJH209" s="74"/>
      <c r="JJI209" s="68"/>
      <c r="JJJ209" s="73"/>
      <c r="JJK209" s="74"/>
      <c r="JJL209" s="68"/>
      <c r="JJM209" s="73"/>
      <c r="JJN209" s="74"/>
      <c r="JJO209" s="68"/>
      <c r="JJP209" s="73"/>
      <c r="JJQ209" s="74"/>
      <c r="JJR209" s="68"/>
      <c r="JJS209" s="73"/>
      <c r="JJT209" s="74"/>
      <c r="JJU209" s="68"/>
      <c r="JJV209" s="73"/>
      <c r="JJW209" s="74"/>
      <c r="JJX209" s="68"/>
      <c r="JJY209" s="73"/>
      <c r="JJZ209" s="74"/>
      <c r="JKA209" s="68"/>
      <c r="JKB209" s="73"/>
      <c r="JKC209" s="74"/>
      <c r="JKD209" s="68"/>
      <c r="JKE209" s="73"/>
      <c r="JKF209" s="74"/>
      <c r="JKG209" s="68"/>
      <c r="JKH209" s="73"/>
      <c r="JKI209" s="74"/>
      <c r="JKJ209" s="68"/>
      <c r="JKK209" s="73"/>
      <c r="JKL209" s="74"/>
      <c r="JKM209" s="68"/>
      <c r="JKN209" s="73"/>
      <c r="JKO209" s="74"/>
      <c r="JKP209" s="68"/>
      <c r="JKQ209" s="73"/>
      <c r="JKR209" s="74"/>
      <c r="JKS209" s="68"/>
      <c r="JKT209" s="73"/>
      <c r="JKU209" s="74"/>
      <c r="JKV209" s="68"/>
      <c r="JKW209" s="73"/>
      <c r="JKX209" s="74"/>
      <c r="JKY209" s="68"/>
      <c r="JKZ209" s="73"/>
      <c r="JLA209" s="74"/>
      <c r="JLB209" s="68"/>
      <c r="JLC209" s="73"/>
      <c r="JLD209" s="74"/>
      <c r="JLE209" s="68"/>
      <c r="JLF209" s="73"/>
      <c r="JLG209" s="74"/>
      <c r="JLH209" s="68"/>
      <c r="JLI209" s="73"/>
      <c r="JLJ209" s="74"/>
      <c r="JLK209" s="68"/>
      <c r="JLL209" s="73"/>
      <c r="JLM209" s="74"/>
      <c r="JLN209" s="68"/>
      <c r="JLO209" s="73"/>
      <c r="JLP209" s="74"/>
      <c r="JLQ209" s="68"/>
      <c r="JLR209" s="73"/>
      <c r="JLS209" s="74"/>
      <c r="JLT209" s="68"/>
      <c r="JLU209" s="73"/>
      <c r="JLV209" s="74"/>
      <c r="JLW209" s="68"/>
      <c r="JLX209" s="73"/>
      <c r="JLY209" s="74"/>
      <c r="JLZ209" s="68"/>
      <c r="JMA209" s="73"/>
      <c r="JMB209" s="74"/>
      <c r="JMC209" s="68"/>
      <c r="JMD209" s="73"/>
      <c r="JME209" s="74"/>
      <c r="JMF209" s="68"/>
      <c r="JMG209" s="73"/>
      <c r="JMH209" s="74"/>
      <c r="JMI209" s="68"/>
      <c r="JMJ209" s="73"/>
      <c r="JMK209" s="74"/>
      <c r="JML209" s="68"/>
      <c r="JMM209" s="73"/>
      <c r="JMN209" s="74"/>
      <c r="JMO209" s="68"/>
      <c r="JMP209" s="73"/>
      <c r="JMQ209" s="74"/>
      <c r="JMR209" s="68"/>
      <c r="JMS209" s="73"/>
      <c r="JMT209" s="74"/>
      <c r="JMU209" s="68"/>
      <c r="JMV209" s="73"/>
      <c r="JMW209" s="74"/>
      <c r="JMX209" s="68"/>
      <c r="JMY209" s="73"/>
      <c r="JMZ209" s="74"/>
      <c r="JNA209" s="68"/>
      <c r="JNB209" s="73"/>
      <c r="JNC209" s="74"/>
      <c r="JND209" s="68"/>
      <c r="JNE209" s="73"/>
      <c r="JNF209" s="74"/>
      <c r="JNG209" s="68"/>
      <c r="JNH209" s="73"/>
      <c r="JNI209" s="74"/>
      <c r="JNJ209" s="68"/>
      <c r="JNK209" s="73"/>
      <c r="JNL209" s="74"/>
      <c r="JNM209" s="68"/>
      <c r="JNN209" s="73"/>
      <c r="JNO209" s="74"/>
      <c r="JNP209" s="68"/>
      <c r="JNQ209" s="73"/>
      <c r="JNR209" s="74"/>
      <c r="JNS209" s="68"/>
      <c r="JNT209" s="73"/>
      <c r="JNU209" s="74"/>
      <c r="JNV209" s="68"/>
      <c r="JNW209" s="73"/>
      <c r="JNX209" s="74"/>
      <c r="JNY209" s="68"/>
      <c r="JNZ209" s="73"/>
      <c r="JOA209" s="74"/>
      <c r="JOB209" s="68"/>
      <c r="JOC209" s="73"/>
      <c r="JOD209" s="74"/>
      <c r="JOE209" s="68"/>
      <c r="JOF209" s="73"/>
      <c r="JOG209" s="74"/>
      <c r="JOH209" s="68"/>
      <c r="JOI209" s="73"/>
      <c r="JOJ209" s="74"/>
      <c r="JOK209" s="68"/>
      <c r="JOL209" s="73"/>
      <c r="JOM209" s="74"/>
      <c r="JON209" s="68"/>
      <c r="JOO209" s="73"/>
      <c r="JOP209" s="74"/>
      <c r="JOQ209" s="68"/>
      <c r="JOR209" s="73"/>
      <c r="JOS209" s="74"/>
      <c r="JOT209" s="68"/>
      <c r="JOU209" s="73"/>
      <c r="JOV209" s="74"/>
      <c r="JOW209" s="68"/>
      <c r="JOX209" s="73"/>
      <c r="JOY209" s="74"/>
      <c r="JOZ209" s="68"/>
      <c r="JPA209" s="73"/>
      <c r="JPB209" s="74"/>
      <c r="JPC209" s="68"/>
      <c r="JPD209" s="73"/>
      <c r="JPE209" s="74"/>
      <c r="JPF209" s="68"/>
      <c r="JPG209" s="73"/>
      <c r="JPH209" s="74"/>
      <c r="JPI209" s="68"/>
      <c r="JPJ209" s="73"/>
      <c r="JPK209" s="74"/>
      <c r="JPL209" s="68"/>
      <c r="JPM209" s="73"/>
      <c r="JPN209" s="74"/>
      <c r="JPO209" s="68"/>
      <c r="JPP209" s="73"/>
      <c r="JPQ209" s="74"/>
      <c r="JPR209" s="68"/>
      <c r="JPS209" s="73"/>
      <c r="JPT209" s="74"/>
      <c r="JPU209" s="68"/>
      <c r="JPV209" s="73"/>
      <c r="JPW209" s="74"/>
      <c r="JPX209" s="68"/>
      <c r="JPY209" s="73"/>
      <c r="JPZ209" s="74"/>
      <c r="JQA209" s="68"/>
      <c r="JQB209" s="73"/>
      <c r="JQC209" s="74"/>
      <c r="JQD209" s="68"/>
      <c r="JQE209" s="73"/>
      <c r="JQF209" s="74"/>
      <c r="JQG209" s="68"/>
      <c r="JQH209" s="73"/>
      <c r="JQI209" s="74"/>
      <c r="JQJ209" s="68"/>
      <c r="JQK209" s="73"/>
      <c r="JQL209" s="74"/>
      <c r="JQM209" s="68"/>
      <c r="JQN209" s="73"/>
      <c r="JQO209" s="74"/>
      <c r="JQP209" s="68"/>
      <c r="JQQ209" s="73"/>
      <c r="JQR209" s="74"/>
      <c r="JQS209" s="68"/>
      <c r="JQT209" s="73"/>
      <c r="JQU209" s="74"/>
      <c r="JQV209" s="68"/>
      <c r="JQW209" s="73"/>
      <c r="JQX209" s="74"/>
      <c r="JQY209" s="68"/>
      <c r="JQZ209" s="73"/>
      <c r="JRA209" s="74"/>
      <c r="JRB209" s="68"/>
      <c r="JRC209" s="73"/>
      <c r="JRD209" s="74"/>
      <c r="JRE209" s="68"/>
      <c r="JRF209" s="73"/>
      <c r="JRG209" s="74"/>
      <c r="JRH209" s="68"/>
      <c r="JRI209" s="73"/>
      <c r="JRJ209" s="74"/>
      <c r="JRK209" s="68"/>
      <c r="JRL209" s="73"/>
      <c r="JRM209" s="74"/>
      <c r="JRN209" s="68"/>
      <c r="JRO209" s="73"/>
      <c r="JRP209" s="74"/>
      <c r="JRQ209" s="68"/>
      <c r="JRR209" s="73"/>
      <c r="JRS209" s="74"/>
      <c r="JRT209" s="68"/>
      <c r="JRU209" s="73"/>
      <c r="JRV209" s="74"/>
      <c r="JRW209" s="68"/>
      <c r="JRX209" s="73"/>
      <c r="JRY209" s="74"/>
      <c r="JRZ209" s="68"/>
      <c r="JSA209" s="73"/>
      <c r="JSB209" s="74"/>
      <c r="JSC209" s="68"/>
      <c r="JSD209" s="73"/>
      <c r="JSE209" s="74"/>
      <c r="JSF209" s="68"/>
      <c r="JSG209" s="73"/>
      <c r="JSH209" s="74"/>
      <c r="JSI209" s="68"/>
      <c r="JSJ209" s="73"/>
      <c r="JSK209" s="74"/>
      <c r="JSL209" s="68"/>
      <c r="JSM209" s="73"/>
      <c r="JSN209" s="74"/>
      <c r="JSO209" s="68"/>
      <c r="JSP209" s="73"/>
      <c r="JSQ209" s="74"/>
      <c r="JSR209" s="68"/>
      <c r="JSS209" s="73"/>
      <c r="JST209" s="74"/>
      <c r="JSU209" s="68"/>
      <c r="JSV209" s="73"/>
      <c r="JSW209" s="74"/>
      <c r="JSX209" s="68"/>
      <c r="JSY209" s="73"/>
      <c r="JSZ209" s="74"/>
      <c r="JTA209" s="68"/>
      <c r="JTB209" s="73"/>
      <c r="JTC209" s="74"/>
      <c r="JTD209" s="68"/>
      <c r="JTE209" s="73"/>
      <c r="JTF209" s="74"/>
      <c r="JTG209" s="68"/>
      <c r="JTH209" s="73"/>
      <c r="JTI209" s="74"/>
      <c r="JTJ209" s="68"/>
      <c r="JTK209" s="73"/>
      <c r="JTL209" s="74"/>
      <c r="JTM209" s="68"/>
      <c r="JTN209" s="73"/>
      <c r="JTO209" s="74"/>
      <c r="JTP209" s="68"/>
      <c r="JTQ209" s="73"/>
      <c r="JTR209" s="74"/>
      <c r="JTS209" s="68"/>
      <c r="JTT209" s="73"/>
      <c r="JTU209" s="74"/>
      <c r="JTV209" s="68"/>
      <c r="JTW209" s="73"/>
      <c r="JTX209" s="74"/>
      <c r="JTY209" s="68"/>
      <c r="JTZ209" s="73"/>
      <c r="JUA209" s="74"/>
      <c r="JUB209" s="68"/>
      <c r="JUC209" s="73"/>
      <c r="JUD209" s="74"/>
      <c r="JUE209" s="68"/>
      <c r="JUF209" s="73"/>
      <c r="JUG209" s="74"/>
      <c r="JUH209" s="68"/>
      <c r="JUI209" s="73"/>
      <c r="JUJ209" s="74"/>
      <c r="JUK209" s="68"/>
      <c r="JUL209" s="73"/>
      <c r="JUM209" s="74"/>
      <c r="JUN209" s="68"/>
      <c r="JUO209" s="73"/>
      <c r="JUP209" s="74"/>
      <c r="JUQ209" s="68"/>
      <c r="JUR209" s="73"/>
      <c r="JUS209" s="74"/>
      <c r="JUT209" s="68"/>
      <c r="JUU209" s="73"/>
      <c r="JUV209" s="74"/>
      <c r="JUW209" s="68"/>
      <c r="JUX209" s="73"/>
      <c r="JUY209" s="74"/>
      <c r="JUZ209" s="68"/>
      <c r="JVA209" s="73"/>
      <c r="JVB209" s="74"/>
      <c r="JVC209" s="68"/>
      <c r="JVD209" s="73"/>
      <c r="JVE209" s="74"/>
      <c r="JVF209" s="68"/>
      <c r="JVG209" s="73"/>
      <c r="JVH209" s="74"/>
      <c r="JVI209" s="68"/>
      <c r="JVJ209" s="73"/>
      <c r="JVK209" s="74"/>
      <c r="JVL209" s="68"/>
      <c r="JVM209" s="73"/>
      <c r="JVN209" s="74"/>
      <c r="JVO209" s="68"/>
      <c r="JVP209" s="73"/>
      <c r="JVQ209" s="74"/>
      <c r="JVR209" s="68"/>
      <c r="JVS209" s="73"/>
      <c r="JVT209" s="74"/>
      <c r="JVU209" s="68"/>
      <c r="JVV209" s="73"/>
      <c r="JVW209" s="74"/>
      <c r="JVX209" s="68"/>
      <c r="JVY209" s="73"/>
      <c r="JVZ209" s="74"/>
      <c r="JWA209" s="68"/>
      <c r="JWB209" s="73"/>
      <c r="JWC209" s="74"/>
      <c r="JWD209" s="68"/>
      <c r="JWE209" s="73"/>
      <c r="JWF209" s="74"/>
      <c r="JWG209" s="68"/>
      <c r="JWH209" s="73"/>
      <c r="JWI209" s="74"/>
      <c r="JWJ209" s="68"/>
      <c r="JWK209" s="73"/>
      <c r="JWL209" s="74"/>
      <c r="JWM209" s="68"/>
      <c r="JWN209" s="73"/>
      <c r="JWO209" s="74"/>
      <c r="JWP209" s="68"/>
      <c r="JWQ209" s="73"/>
      <c r="JWR209" s="74"/>
      <c r="JWS209" s="68"/>
      <c r="JWT209" s="73"/>
      <c r="JWU209" s="74"/>
      <c r="JWV209" s="68"/>
      <c r="JWW209" s="73"/>
      <c r="JWX209" s="74"/>
      <c r="JWY209" s="68"/>
      <c r="JWZ209" s="73"/>
      <c r="JXA209" s="74"/>
      <c r="JXB209" s="68"/>
      <c r="JXC209" s="73"/>
      <c r="JXD209" s="74"/>
      <c r="JXE209" s="68"/>
      <c r="JXF209" s="73"/>
      <c r="JXG209" s="74"/>
      <c r="JXH209" s="68"/>
      <c r="JXI209" s="73"/>
      <c r="JXJ209" s="74"/>
      <c r="JXK209" s="68"/>
      <c r="JXL209" s="73"/>
      <c r="JXM209" s="74"/>
      <c r="JXN209" s="68"/>
      <c r="JXO209" s="73"/>
      <c r="JXP209" s="74"/>
      <c r="JXQ209" s="68"/>
      <c r="JXR209" s="73"/>
      <c r="JXS209" s="74"/>
      <c r="JXT209" s="68"/>
      <c r="JXU209" s="73"/>
      <c r="JXV209" s="74"/>
      <c r="JXW209" s="68"/>
      <c r="JXX209" s="73"/>
      <c r="JXY209" s="74"/>
      <c r="JXZ209" s="68"/>
      <c r="JYA209" s="73"/>
      <c r="JYB209" s="74"/>
      <c r="JYC209" s="68"/>
      <c r="JYD209" s="73"/>
      <c r="JYE209" s="74"/>
      <c r="JYF209" s="68"/>
      <c r="JYG209" s="73"/>
      <c r="JYH209" s="74"/>
      <c r="JYI209" s="68"/>
      <c r="JYJ209" s="73"/>
      <c r="JYK209" s="74"/>
      <c r="JYL209" s="68"/>
      <c r="JYM209" s="73"/>
      <c r="JYN209" s="74"/>
      <c r="JYO209" s="68"/>
      <c r="JYP209" s="73"/>
      <c r="JYQ209" s="74"/>
      <c r="JYR209" s="68"/>
      <c r="JYS209" s="73"/>
      <c r="JYT209" s="74"/>
      <c r="JYU209" s="68"/>
      <c r="JYV209" s="73"/>
      <c r="JYW209" s="74"/>
      <c r="JYX209" s="68"/>
      <c r="JYY209" s="73"/>
      <c r="JYZ209" s="74"/>
      <c r="JZA209" s="68"/>
      <c r="JZB209" s="73"/>
      <c r="JZC209" s="74"/>
      <c r="JZD209" s="68"/>
      <c r="JZE209" s="73"/>
      <c r="JZF209" s="74"/>
      <c r="JZG209" s="68"/>
      <c r="JZH209" s="73"/>
      <c r="JZI209" s="74"/>
      <c r="JZJ209" s="68"/>
      <c r="JZK209" s="73"/>
      <c r="JZL209" s="74"/>
      <c r="JZM209" s="68"/>
      <c r="JZN209" s="73"/>
      <c r="JZO209" s="74"/>
      <c r="JZP209" s="68"/>
      <c r="JZQ209" s="73"/>
      <c r="JZR209" s="74"/>
      <c r="JZS209" s="68"/>
      <c r="JZT209" s="73"/>
      <c r="JZU209" s="74"/>
      <c r="JZV209" s="68"/>
      <c r="JZW209" s="73"/>
      <c r="JZX209" s="74"/>
      <c r="JZY209" s="68"/>
      <c r="JZZ209" s="73"/>
      <c r="KAA209" s="74"/>
      <c r="KAB209" s="68"/>
      <c r="KAC209" s="73"/>
      <c r="KAD209" s="74"/>
      <c r="KAE209" s="68"/>
      <c r="KAF209" s="73"/>
      <c r="KAG209" s="74"/>
      <c r="KAH209" s="68"/>
      <c r="KAI209" s="73"/>
      <c r="KAJ209" s="74"/>
      <c r="KAK209" s="68"/>
      <c r="KAL209" s="73"/>
      <c r="KAM209" s="74"/>
      <c r="KAN209" s="68"/>
      <c r="KAO209" s="73"/>
      <c r="KAP209" s="74"/>
      <c r="KAQ209" s="68"/>
      <c r="KAR209" s="73"/>
      <c r="KAS209" s="74"/>
      <c r="KAT209" s="68"/>
      <c r="KAU209" s="73"/>
      <c r="KAV209" s="74"/>
      <c r="KAW209" s="68"/>
      <c r="KAX209" s="73"/>
      <c r="KAY209" s="74"/>
      <c r="KAZ209" s="68"/>
      <c r="KBA209" s="73"/>
      <c r="KBB209" s="74"/>
      <c r="KBC209" s="68"/>
      <c r="KBD209" s="73"/>
      <c r="KBE209" s="74"/>
      <c r="KBF209" s="68"/>
      <c r="KBG209" s="73"/>
      <c r="KBH209" s="74"/>
      <c r="KBI209" s="68"/>
      <c r="KBJ209" s="73"/>
      <c r="KBK209" s="74"/>
      <c r="KBL209" s="68"/>
      <c r="KBM209" s="73"/>
      <c r="KBN209" s="74"/>
      <c r="KBO209" s="68"/>
      <c r="KBP209" s="73"/>
      <c r="KBQ209" s="74"/>
      <c r="KBR209" s="68"/>
      <c r="KBS209" s="73"/>
      <c r="KBT209" s="74"/>
      <c r="KBU209" s="68"/>
      <c r="KBV209" s="73"/>
      <c r="KBW209" s="74"/>
      <c r="KBX209" s="68"/>
      <c r="KBY209" s="73"/>
      <c r="KBZ209" s="74"/>
      <c r="KCA209" s="68"/>
      <c r="KCB209" s="73"/>
      <c r="KCC209" s="74"/>
      <c r="KCD209" s="68"/>
      <c r="KCE209" s="73"/>
      <c r="KCF209" s="74"/>
      <c r="KCG209" s="68"/>
      <c r="KCH209" s="73"/>
      <c r="KCI209" s="74"/>
      <c r="KCJ209" s="68"/>
      <c r="KCK209" s="73"/>
      <c r="KCL209" s="74"/>
      <c r="KCM209" s="68"/>
      <c r="KCN209" s="73"/>
      <c r="KCO209" s="74"/>
      <c r="KCP209" s="68"/>
      <c r="KCQ209" s="73"/>
      <c r="KCR209" s="74"/>
      <c r="KCS209" s="68"/>
      <c r="KCT209" s="73"/>
      <c r="KCU209" s="74"/>
      <c r="KCV209" s="68"/>
      <c r="KCW209" s="73"/>
      <c r="KCX209" s="74"/>
      <c r="KCY209" s="68"/>
      <c r="KCZ209" s="73"/>
      <c r="KDA209" s="74"/>
      <c r="KDB209" s="68"/>
      <c r="KDC209" s="73"/>
      <c r="KDD209" s="74"/>
      <c r="KDE209" s="68"/>
      <c r="KDF209" s="73"/>
      <c r="KDG209" s="74"/>
      <c r="KDH209" s="68"/>
      <c r="KDI209" s="73"/>
      <c r="KDJ209" s="74"/>
      <c r="KDK209" s="68"/>
      <c r="KDL209" s="73"/>
      <c r="KDM209" s="74"/>
      <c r="KDN209" s="68"/>
      <c r="KDO209" s="73"/>
      <c r="KDP209" s="74"/>
      <c r="KDQ209" s="68"/>
      <c r="KDR209" s="73"/>
      <c r="KDS209" s="74"/>
      <c r="KDT209" s="68"/>
      <c r="KDU209" s="73"/>
      <c r="KDV209" s="74"/>
      <c r="KDW209" s="68"/>
      <c r="KDX209" s="73"/>
      <c r="KDY209" s="74"/>
      <c r="KDZ209" s="68"/>
      <c r="KEA209" s="73"/>
      <c r="KEB209" s="74"/>
      <c r="KEC209" s="68"/>
      <c r="KED209" s="73"/>
      <c r="KEE209" s="74"/>
      <c r="KEF209" s="68"/>
      <c r="KEG209" s="73"/>
      <c r="KEH209" s="74"/>
      <c r="KEI209" s="68"/>
      <c r="KEJ209" s="73"/>
      <c r="KEK209" s="74"/>
      <c r="KEL209" s="68"/>
      <c r="KEM209" s="73"/>
      <c r="KEN209" s="74"/>
      <c r="KEO209" s="68"/>
      <c r="KEP209" s="73"/>
      <c r="KEQ209" s="74"/>
      <c r="KER209" s="68"/>
      <c r="KES209" s="73"/>
      <c r="KET209" s="74"/>
      <c r="KEU209" s="68"/>
      <c r="KEV209" s="73"/>
      <c r="KEW209" s="74"/>
      <c r="KEX209" s="68"/>
      <c r="KEY209" s="73"/>
      <c r="KEZ209" s="74"/>
      <c r="KFA209" s="68"/>
      <c r="KFB209" s="73"/>
      <c r="KFC209" s="74"/>
      <c r="KFD209" s="68"/>
      <c r="KFE209" s="73"/>
      <c r="KFF209" s="74"/>
      <c r="KFG209" s="68"/>
      <c r="KFH209" s="73"/>
      <c r="KFI209" s="74"/>
      <c r="KFJ209" s="68"/>
      <c r="KFK209" s="73"/>
      <c r="KFL209" s="74"/>
      <c r="KFM209" s="68"/>
      <c r="KFN209" s="73"/>
      <c r="KFO209" s="74"/>
      <c r="KFP209" s="68"/>
      <c r="KFQ209" s="73"/>
      <c r="KFR209" s="74"/>
      <c r="KFS209" s="68"/>
      <c r="KFT209" s="73"/>
      <c r="KFU209" s="74"/>
      <c r="KFV209" s="68"/>
      <c r="KFW209" s="73"/>
      <c r="KFX209" s="74"/>
      <c r="KFY209" s="68"/>
      <c r="KFZ209" s="73"/>
      <c r="KGA209" s="74"/>
      <c r="KGB209" s="68"/>
      <c r="KGC209" s="73"/>
      <c r="KGD209" s="74"/>
      <c r="KGE209" s="68"/>
      <c r="KGF209" s="73"/>
      <c r="KGG209" s="74"/>
      <c r="KGH209" s="68"/>
      <c r="KGI209" s="73"/>
      <c r="KGJ209" s="74"/>
      <c r="KGK209" s="68"/>
      <c r="KGL209" s="73"/>
      <c r="KGM209" s="74"/>
      <c r="KGN209" s="68"/>
      <c r="KGO209" s="73"/>
      <c r="KGP209" s="74"/>
      <c r="KGQ209" s="68"/>
      <c r="KGR209" s="73"/>
      <c r="KGS209" s="74"/>
      <c r="KGT209" s="68"/>
      <c r="KGU209" s="73"/>
      <c r="KGV209" s="74"/>
      <c r="KGW209" s="68"/>
      <c r="KGX209" s="73"/>
      <c r="KGY209" s="74"/>
      <c r="KGZ209" s="68"/>
      <c r="KHA209" s="73"/>
      <c r="KHB209" s="74"/>
      <c r="KHC209" s="68"/>
      <c r="KHD209" s="73"/>
      <c r="KHE209" s="74"/>
      <c r="KHF209" s="68"/>
      <c r="KHG209" s="73"/>
      <c r="KHH209" s="74"/>
      <c r="KHI209" s="68"/>
      <c r="KHJ209" s="73"/>
      <c r="KHK209" s="74"/>
      <c r="KHL209" s="68"/>
      <c r="KHM209" s="73"/>
      <c r="KHN209" s="74"/>
      <c r="KHO209" s="68"/>
      <c r="KHP209" s="73"/>
      <c r="KHQ209" s="74"/>
      <c r="KHR209" s="68"/>
      <c r="KHS209" s="73"/>
      <c r="KHT209" s="74"/>
      <c r="KHU209" s="68"/>
      <c r="KHV209" s="73"/>
      <c r="KHW209" s="74"/>
      <c r="KHX209" s="68"/>
      <c r="KHY209" s="73"/>
      <c r="KHZ209" s="74"/>
      <c r="KIA209" s="68"/>
      <c r="KIB209" s="73"/>
      <c r="KIC209" s="74"/>
      <c r="KID209" s="68"/>
      <c r="KIE209" s="73"/>
      <c r="KIF209" s="74"/>
      <c r="KIG209" s="68"/>
      <c r="KIH209" s="73"/>
      <c r="KII209" s="74"/>
      <c r="KIJ209" s="68"/>
      <c r="KIK209" s="73"/>
      <c r="KIL209" s="74"/>
      <c r="KIM209" s="68"/>
      <c r="KIN209" s="73"/>
      <c r="KIO209" s="74"/>
      <c r="KIP209" s="68"/>
      <c r="KIQ209" s="73"/>
      <c r="KIR209" s="74"/>
      <c r="KIS209" s="68"/>
      <c r="KIT209" s="73"/>
      <c r="KIU209" s="74"/>
      <c r="KIV209" s="68"/>
      <c r="KIW209" s="73"/>
      <c r="KIX209" s="74"/>
      <c r="KIY209" s="68"/>
      <c r="KIZ209" s="73"/>
      <c r="KJA209" s="74"/>
      <c r="KJB209" s="68"/>
      <c r="KJC209" s="73"/>
      <c r="KJD209" s="74"/>
      <c r="KJE209" s="68"/>
      <c r="KJF209" s="73"/>
      <c r="KJG209" s="74"/>
      <c r="KJH209" s="68"/>
      <c r="KJI209" s="73"/>
      <c r="KJJ209" s="74"/>
      <c r="KJK209" s="68"/>
      <c r="KJL209" s="73"/>
      <c r="KJM209" s="74"/>
      <c r="KJN209" s="68"/>
      <c r="KJO209" s="73"/>
      <c r="KJP209" s="74"/>
      <c r="KJQ209" s="68"/>
      <c r="KJR209" s="73"/>
      <c r="KJS209" s="74"/>
      <c r="KJT209" s="68"/>
      <c r="KJU209" s="73"/>
      <c r="KJV209" s="74"/>
      <c r="KJW209" s="68"/>
      <c r="KJX209" s="73"/>
      <c r="KJY209" s="74"/>
      <c r="KJZ209" s="68"/>
      <c r="KKA209" s="73"/>
      <c r="KKB209" s="74"/>
      <c r="KKC209" s="68"/>
      <c r="KKD209" s="73"/>
      <c r="KKE209" s="74"/>
      <c r="KKF209" s="68"/>
      <c r="KKG209" s="73"/>
      <c r="KKH209" s="74"/>
      <c r="KKI209" s="68"/>
      <c r="KKJ209" s="73"/>
      <c r="KKK209" s="74"/>
      <c r="KKL209" s="68"/>
      <c r="KKM209" s="73"/>
      <c r="KKN209" s="74"/>
      <c r="KKO209" s="68"/>
      <c r="KKP209" s="73"/>
      <c r="KKQ209" s="74"/>
      <c r="KKR209" s="68"/>
      <c r="KKS209" s="73"/>
      <c r="KKT209" s="74"/>
      <c r="KKU209" s="68"/>
      <c r="KKV209" s="73"/>
      <c r="KKW209" s="74"/>
      <c r="KKX209" s="68"/>
      <c r="KKY209" s="73"/>
      <c r="KKZ209" s="74"/>
      <c r="KLA209" s="68"/>
      <c r="KLB209" s="73"/>
      <c r="KLC209" s="74"/>
      <c r="KLD209" s="68"/>
      <c r="KLE209" s="73"/>
      <c r="KLF209" s="74"/>
      <c r="KLG209" s="68"/>
      <c r="KLH209" s="73"/>
      <c r="KLI209" s="74"/>
      <c r="KLJ209" s="68"/>
      <c r="KLK209" s="73"/>
      <c r="KLL209" s="74"/>
      <c r="KLM209" s="68"/>
      <c r="KLN209" s="73"/>
      <c r="KLO209" s="74"/>
      <c r="KLP209" s="68"/>
      <c r="KLQ209" s="73"/>
      <c r="KLR209" s="74"/>
      <c r="KLS209" s="68"/>
      <c r="KLT209" s="73"/>
      <c r="KLU209" s="74"/>
      <c r="KLV209" s="68"/>
      <c r="KLW209" s="73"/>
      <c r="KLX209" s="74"/>
      <c r="KLY209" s="68"/>
      <c r="KLZ209" s="73"/>
      <c r="KMA209" s="74"/>
      <c r="KMB209" s="68"/>
      <c r="KMC209" s="73"/>
      <c r="KMD209" s="74"/>
      <c r="KME209" s="68"/>
      <c r="KMF209" s="73"/>
      <c r="KMG209" s="74"/>
      <c r="KMH209" s="68"/>
      <c r="KMI209" s="73"/>
      <c r="KMJ209" s="74"/>
      <c r="KMK209" s="68"/>
      <c r="KML209" s="73"/>
      <c r="KMM209" s="74"/>
      <c r="KMN209" s="68"/>
      <c r="KMO209" s="73"/>
      <c r="KMP209" s="74"/>
      <c r="KMQ209" s="68"/>
      <c r="KMR209" s="73"/>
      <c r="KMS209" s="74"/>
      <c r="KMT209" s="68"/>
      <c r="KMU209" s="73"/>
      <c r="KMV209" s="74"/>
      <c r="KMW209" s="68"/>
      <c r="KMX209" s="73"/>
      <c r="KMY209" s="74"/>
      <c r="KMZ209" s="68"/>
      <c r="KNA209" s="73"/>
      <c r="KNB209" s="74"/>
      <c r="KNC209" s="68"/>
      <c r="KND209" s="73"/>
      <c r="KNE209" s="74"/>
      <c r="KNF209" s="68"/>
      <c r="KNG209" s="73"/>
      <c r="KNH209" s="74"/>
      <c r="KNI209" s="68"/>
      <c r="KNJ209" s="73"/>
      <c r="KNK209" s="74"/>
      <c r="KNL209" s="68"/>
      <c r="KNM209" s="73"/>
      <c r="KNN209" s="74"/>
      <c r="KNO209" s="68"/>
      <c r="KNP209" s="73"/>
      <c r="KNQ209" s="74"/>
      <c r="KNR209" s="68"/>
      <c r="KNS209" s="73"/>
      <c r="KNT209" s="74"/>
      <c r="KNU209" s="68"/>
      <c r="KNV209" s="73"/>
      <c r="KNW209" s="74"/>
      <c r="KNX209" s="68"/>
      <c r="KNY209" s="73"/>
      <c r="KNZ209" s="74"/>
      <c r="KOA209" s="68"/>
      <c r="KOB209" s="73"/>
      <c r="KOC209" s="74"/>
      <c r="KOD209" s="68"/>
      <c r="KOE209" s="73"/>
      <c r="KOF209" s="74"/>
      <c r="KOG209" s="68"/>
      <c r="KOH209" s="73"/>
      <c r="KOI209" s="74"/>
      <c r="KOJ209" s="68"/>
      <c r="KOK209" s="73"/>
      <c r="KOL209" s="74"/>
      <c r="KOM209" s="68"/>
      <c r="KON209" s="73"/>
      <c r="KOO209" s="74"/>
      <c r="KOP209" s="68"/>
      <c r="KOQ209" s="73"/>
      <c r="KOR209" s="74"/>
      <c r="KOS209" s="68"/>
      <c r="KOT209" s="73"/>
      <c r="KOU209" s="74"/>
      <c r="KOV209" s="68"/>
      <c r="KOW209" s="73"/>
      <c r="KOX209" s="74"/>
      <c r="KOY209" s="68"/>
      <c r="KOZ209" s="73"/>
      <c r="KPA209" s="74"/>
      <c r="KPB209" s="68"/>
      <c r="KPC209" s="73"/>
      <c r="KPD209" s="74"/>
      <c r="KPE209" s="68"/>
      <c r="KPF209" s="73"/>
      <c r="KPG209" s="74"/>
      <c r="KPH209" s="68"/>
      <c r="KPI209" s="73"/>
      <c r="KPJ209" s="74"/>
      <c r="KPK209" s="68"/>
      <c r="KPL209" s="73"/>
      <c r="KPM209" s="74"/>
      <c r="KPN209" s="68"/>
      <c r="KPO209" s="73"/>
      <c r="KPP209" s="74"/>
      <c r="KPQ209" s="68"/>
      <c r="KPR209" s="73"/>
      <c r="KPS209" s="74"/>
      <c r="KPT209" s="68"/>
      <c r="KPU209" s="73"/>
      <c r="KPV209" s="74"/>
      <c r="KPW209" s="68"/>
      <c r="KPX209" s="73"/>
      <c r="KPY209" s="74"/>
      <c r="KPZ209" s="68"/>
      <c r="KQA209" s="73"/>
      <c r="KQB209" s="74"/>
      <c r="KQC209" s="68"/>
      <c r="KQD209" s="73"/>
      <c r="KQE209" s="74"/>
      <c r="KQF209" s="68"/>
      <c r="KQG209" s="73"/>
      <c r="KQH209" s="74"/>
      <c r="KQI209" s="68"/>
      <c r="KQJ209" s="73"/>
      <c r="KQK209" s="74"/>
      <c r="KQL209" s="68"/>
      <c r="KQM209" s="73"/>
      <c r="KQN209" s="74"/>
      <c r="KQO209" s="68"/>
      <c r="KQP209" s="73"/>
      <c r="KQQ209" s="74"/>
      <c r="KQR209" s="68"/>
      <c r="KQS209" s="73"/>
      <c r="KQT209" s="74"/>
      <c r="KQU209" s="68"/>
      <c r="KQV209" s="73"/>
      <c r="KQW209" s="74"/>
      <c r="KQX209" s="68"/>
      <c r="KQY209" s="73"/>
      <c r="KQZ209" s="74"/>
      <c r="KRA209" s="68"/>
      <c r="KRB209" s="73"/>
      <c r="KRC209" s="74"/>
      <c r="KRD209" s="68"/>
      <c r="KRE209" s="73"/>
      <c r="KRF209" s="74"/>
      <c r="KRG209" s="68"/>
      <c r="KRH209" s="73"/>
      <c r="KRI209" s="74"/>
      <c r="KRJ209" s="68"/>
      <c r="KRK209" s="73"/>
      <c r="KRL209" s="74"/>
      <c r="KRM209" s="68"/>
      <c r="KRN209" s="73"/>
      <c r="KRO209" s="74"/>
      <c r="KRP209" s="68"/>
      <c r="KRQ209" s="73"/>
      <c r="KRR209" s="74"/>
      <c r="KRS209" s="68"/>
      <c r="KRT209" s="73"/>
      <c r="KRU209" s="74"/>
      <c r="KRV209" s="68"/>
      <c r="KRW209" s="73"/>
      <c r="KRX209" s="74"/>
      <c r="KRY209" s="68"/>
      <c r="KRZ209" s="73"/>
      <c r="KSA209" s="74"/>
      <c r="KSB209" s="68"/>
      <c r="KSC209" s="73"/>
      <c r="KSD209" s="74"/>
      <c r="KSE209" s="68"/>
      <c r="KSF209" s="73"/>
      <c r="KSG209" s="74"/>
      <c r="KSH209" s="68"/>
      <c r="KSI209" s="73"/>
      <c r="KSJ209" s="74"/>
      <c r="KSK209" s="68"/>
      <c r="KSL209" s="73"/>
      <c r="KSM209" s="74"/>
      <c r="KSN209" s="68"/>
      <c r="KSO209" s="73"/>
      <c r="KSP209" s="74"/>
      <c r="KSQ209" s="68"/>
      <c r="KSR209" s="73"/>
      <c r="KSS209" s="74"/>
      <c r="KST209" s="68"/>
      <c r="KSU209" s="73"/>
      <c r="KSV209" s="74"/>
      <c r="KSW209" s="68"/>
      <c r="KSX209" s="73"/>
      <c r="KSY209" s="74"/>
      <c r="KSZ209" s="68"/>
      <c r="KTA209" s="73"/>
      <c r="KTB209" s="74"/>
      <c r="KTC209" s="68"/>
      <c r="KTD209" s="73"/>
      <c r="KTE209" s="74"/>
      <c r="KTF209" s="68"/>
      <c r="KTG209" s="73"/>
      <c r="KTH209" s="74"/>
      <c r="KTI209" s="68"/>
      <c r="KTJ209" s="73"/>
      <c r="KTK209" s="74"/>
      <c r="KTL209" s="68"/>
      <c r="KTM209" s="73"/>
      <c r="KTN209" s="74"/>
      <c r="KTO209" s="68"/>
      <c r="KTP209" s="73"/>
      <c r="KTQ209" s="74"/>
      <c r="KTR209" s="68"/>
      <c r="KTS209" s="73"/>
      <c r="KTT209" s="74"/>
      <c r="KTU209" s="68"/>
      <c r="KTV209" s="73"/>
      <c r="KTW209" s="74"/>
      <c r="KTX209" s="68"/>
      <c r="KTY209" s="73"/>
      <c r="KTZ209" s="74"/>
      <c r="KUA209" s="68"/>
      <c r="KUB209" s="73"/>
      <c r="KUC209" s="74"/>
      <c r="KUD209" s="68"/>
      <c r="KUE209" s="73"/>
      <c r="KUF209" s="74"/>
      <c r="KUG209" s="68"/>
      <c r="KUH209" s="73"/>
      <c r="KUI209" s="74"/>
      <c r="KUJ209" s="68"/>
      <c r="KUK209" s="73"/>
      <c r="KUL209" s="74"/>
      <c r="KUM209" s="68"/>
      <c r="KUN209" s="73"/>
      <c r="KUO209" s="74"/>
      <c r="KUP209" s="68"/>
      <c r="KUQ209" s="73"/>
      <c r="KUR209" s="74"/>
      <c r="KUS209" s="68"/>
      <c r="KUT209" s="73"/>
      <c r="KUU209" s="74"/>
      <c r="KUV209" s="68"/>
      <c r="KUW209" s="73"/>
      <c r="KUX209" s="74"/>
      <c r="KUY209" s="68"/>
      <c r="KUZ209" s="73"/>
      <c r="KVA209" s="74"/>
      <c r="KVB209" s="68"/>
      <c r="KVC209" s="73"/>
      <c r="KVD209" s="74"/>
      <c r="KVE209" s="68"/>
      <c r="KVF209" s="73"/>
      <c r="KVG209" s="74"/>
      <c r="KVH209" s="68"/>
      <c r="KVI209" s="73"/>
      <c r="KVJ209" s="74"/>
      <c r="KVK209" s="68"/>
      <c r="KVL209" s="73"/>
      <c r="KVM209" s="74"/>
      <c r="KVN209" s="68"/>
      <c r="KVO209" s="73"/>
      <c r="KVP209" s="74"/>
      <c r="KVQ209" s="68"/>
      <c r="KVR209" s="73"/>
      <c r="KVS209" s="74"/>
      <c r="KVT209" s="68"/>
      <c r="KVU209" s="73"/>
      <c r="KVV209" s="74"/>
      <c r="KVW209" s="68"/>
      <c r="KVX209" s="73"/>
      <c r="KVY209" s="74"/>
      <c r="KVZ209" s="68"/>
      <c r="KWA209" s="73"/>
      <c r="KWB209" s="74"/>
      <c r="KWC209" s="68"/>
      <c r="KWD209" s="73"/>
      <c r="KWE209" s="74"/>
      <c r="KWF209" s="68"/>
      <c r="KWG209" s="73"/>
      <c r="KWH209" s="74"/>
      <c r="KWI209" s="68"/>
      <c r="KWJ209" s="73"/>
      <c r="KWK209" s="74"/>
      <c r="KWL209" s="68"/>
      <c r="KWM209" s="73"/>
      <c r="KWN209" s="74"/>
      <c r="KWO209" s="68"/>
      <c r="KWP209" s="73"/>
      <c r="KWQ209" s="74"/>
      <c r="KWR209" s="68"/>
      <c r="KWS209" s="73"/>
      <c r="KWT209" s="74"/>
      <c r="KWU209" s="68"/>
      <c r="KWV209" s="73"/>
      <c r="KWW209" s="74"/>
      <c r="KWX209" s="68"/>
      <c r="KWY209" s="73"/>
      <c r="KWZ209" s="74"/>
      <c r="KXA209" s="68"/>
      <c r="KXB209" s="73"/>
      <c r="KXC209" s="74"/>
      <c r="KXD209" s="68"/>
      <c r="KXE209" s="73"/>
      <c r="KXF209" s="74"/>
      <c r="KXG209" s="68"/>
      <c r="KXH209" s="73"/>
      <c r="KXI209" s="74"/>
      <c r="KXJ209" s="68"/>
      <c r="KXK209" s="73"/>
      <c r="KXL209" s="74"/>
      <c r="KXM209" s="68"/>
      <c r="KXN209" s="73"/>
      <c r="KXO209" s="74"/>
      <c r="KXP209" s="68"/>
      <c r="KXQ209" s="73"/>
      <c r="KXR209" s="74"/>
      <c r="KXS209" s="68"/>
      <c r="KXT209" s="73"/>
      <c r="KXU209" s="74"/>
      <c r="KXV209" s="68"/>
      <c r="KXW209" s="73"/>
      <c r="KXX209" s="74"/>
      <c r="KXY209" s="68"/>
      <c r="KXZ209" s="73"/>
      <c r="KYA209" s="74"/>
      <c r="KYB209" s="68"/>
      <c r="KYC209" s="73"/>
      <c r="KYD209" s="74"/>
      <c r="KYE209" s="68"/>
      <c r="KYF209" s="73"/>
      <c r="KYG209" s="74"/>
      <c r="KYH209" s="68"/>
      <c r="KYI209" s="73"/>
      <c r="KYJ209" s="74"/>
      <c r="KYK209" s="68"/>
      <c r="KYL209" s="73"/>
      <c r="KYM209" s="74"/>
      <c r="KYN209" s="68"/>
      <c r="KYO209" s="73"/>
      <c r="KYP209" s="74"/>
      <c r="KYQ209" s="68"/>
      <c r="KYR209" s="73"/>
      <c r="KYS209" s="74"/>
      <c r="KYT209" s="68"/>
      <c r="KYU209" s="73"/>
      <c r="KYV209" s="74"/>
      <c r="KYW209" s="68"/>
      <c r="KYX209" s="73"/>
      <c r="KYY209" s="74"/>
      <c r="KYZ209" s="68"/>
      <c r="KZA209" s="73"/>
      <c r="KZB209" s="74"/>
      <c r="KZC209" s="68"/>
      <c r="KZD209" s="73"/>
      <c r="KZE209" s="74"/>
      <c r="KZF209" s="68"/>
      <c r="KZG209" s="73"/>
      <c r="KZH209" s="74"/>
      <c r="KZI209" s="68"/>
      <c r="KZJ209" s="73"/>
      <c r="KZK209" s="74"/>
      <c r="KZL209" s="68"/>
      <c r="KZM209" s="73"/>
      <c r="KZN209" s="74"/>
      <c r="KZO209" s="68"/>
      <c r="KZP209" s="73"/>
      <c r="KZQ209" s="74"/>
      <c r="KZR209" s="68"/>
      <c r="KZS209" s="73"/>
      <c r="KZT209" s="74"/>
      <c r="KZU209" s="68"/>
      <c r="KZV209" s="73"/>
      <c r="KZW209" s="74"/>
      <c r="KZX209" s="68"/>
      <c r="KZY209" s="73"/>
      <c r="KZZ209" s="74"/>
      <c r="LAA209" s="68"/>
      <c r="LAB209" s="73"/>
      <c r="LAC209" s="74"/>
      <c r="LAD209" s="68"/>
      <c r="LAE209" s="73"/>
      <c r="LAF209" s="74"/>
      <c r="LAG209" s="68"/>
      <c r="LAH209" s="73"/>
      <c r="LAI209" s="74"/>
      <c r="LAJ209" s="68"/>
      <c r="LAK209" s="73"/>
      <c r="LAL209" s="74"/>
      <c r="LAM209" s="68"/>
      <c r="LAN209" s="73"/>
      <c r="LAO209" s="74"/>
      <c r="LAP209" s="68"/>
      <c r="LAQ209" s="73"/>
      <c r="LAR209" s="74"/>
      <c r="LAS209" s="68"/>
      <c r="LAT209" s="73"/>
      <c r="LAU209" s="74"/>
      <c r="LAV209" s="68"/>
      <c r="LAW209" s="73"/>
      <c r="LAX209" s="74"/>
      <c r="LAY209" s="68"/>
      <c r="LAZ209" s="73"/>
      <c r="LBA209" s="74"/>
      <c r="LBB209" s="68"/>
      <c r="LBC209" s="73"/>
      <c r="LBD209" s="74"/>
      <c r="LBE209" s="68"/>
      <c r="LBF209" s="73"/>
      <c r="LBG209" s="74"/>
      <c r="LBH209" s="68"/>
      <c r="LBI209" s="73"/>
      <c r="LBJ209" s="74"/>
      <c r="LBK209" s="68"/>
      <c r="LBL209" s="73"/>
      <c r="LBM209" s="74"/>
      <c r="LBN209" s="68"/>
      <c r="LBO209" s="73"/>
      <c r="LBP209" s="74"/>
      <c r="LBQ209" s="68"/>
      <c r="LBR209" s="73"/>
      <c r="LBS209" s="74"/>
      <c r="LBT209" s="68"/>
      <c r="LBU209" s="73"/>
      <c r="LBV209" s="74"/>
      <c r="LBW209" s="68"/>
      <c r="LBX209" s="73"/>
      <c r="LBY209" s="74"/>
      <c r="LBZ209" s="68"/>
      <c r="LCA209" s="73"/>
      <c r="LCB209" s="74"/>
      <c r="LCC209" s="68"/>
      <c r="LCD209" s="73"/>
      <c r="LCE209" s="74"/>
      <c r="LCF209" s="68"/>
      <c r="LCG209" s="73"/>
      <c r="LCH209" s="74"/>
      <c r="LCI209" s="68"/>
      <c r="LCJ209" s="73"/>
      <c r="LCK209" s="74"/>
      <c r="LCL209" s="68"/>
      <c r="LCM209" s="73"/>
      <c r="LCN209" s="74"/>
      <c r="LCO209" s="68"/>
      <c r="LCP209" s="73"/>
      <c r="LCQ209" s="74"/>
      <c r="LCR209" s="68"/>
      <c r="LCS209" s="73"/>
      <c r="LCT209" s="74"/>
      <c r="LCU209" s="68"/>
      <c r="LCV209" s="73"/>
      <c r="LCW209" s="74"/>
      <c r="LCX209" s="68"/>
      <c r="LCY209" s="73"/>
      <c r="LCZ209" s="74"/>
      <c r="LDA209" s="68"/>
      <c r="LDB209" s="73"/>
      <c r="LDC209" s="74"/>
      <c r="LDD209" s="68"/>
      <c r="LDE209" s="73"/>
      <c r="LDF209" s="74"/>
      <c r="LDG209" s="68"/>
      <c r="LDH209" s="73"/>
      <c r="LDI209" s="74"/>
      <c r="LDJ209" s="68"/>
      <c r="LDK209" s="73"/>
      <c r="LDL209" s="74"/>
      <c r="LDM209" s="68"/>
      <c r="LDN209" s="73"/>
      <c r="LDO209" s="74"/>
      <c r="LDP209" s="68"/>
      <c r="LDQ209" s="73"/>
      <c r="LDR209" s="74"/>
      <c r="LDS209" s="68"/>
      <c r="LDT209" s="73"/>
      <c r="LDU209" s="74"/>
      <c r="LDV209" s="68"/>
      <c r="LDW209" s="73"/>
      <c r="LDX209" s="74"/>
      <c r="LDY209" s="68"/>
      <c r="LDZ209" s="73"/>
      <c r="LEA209" s="74"/>
      <c r="LEB209" s="68"/>
      <c r="LEC209" s="73"/>
      <c r="LED209" s="74"/>
      <c r="LEE209" s="68"/>
      <c r="LEF209" s="73"/>
      <c r="LEG209" s="74"/>
      <c r="LEH209" s="68"/>
      <c r="LEI209" s="73"/>
      <c r="LEJ209" s="74"/>
      <c r="LEK209" s="68"/>
      <c r="LEL209" s="73"/>
      <c r="LEM209" s="74"/>
      <c r="LEN209" s="68"/>
      <c r="LEO209" s="73"/>
      <c r="LEP209" s="74"/>
      <c r="LEQ209" s="68"/>
      <c r="LER209" s="73"/>
      <c r="LES209" s="74"/>
      <c r="LET209" s="68"/>
      <c r="LEU209" s="73"/>
      <c r="LEV209" s="74"/>
      <c r="LEW209" s="68"/>
      <c r="LEX209" s="73"/>
      <c r="LEY209" s="74"/>
      <c r="LEZ209" s="68"/>
      <c r="LFA209" s="73"/>
      <c r="LFB209" s="74"/>
      <c r="LFC209" s="68"/>
      <c r="LFD209" s="73"/>
      <c r="LFE209" s="74"/>
      <c r="LFF209" s="68"/>
      <c r="LFG209" s="73"/>
      <c r="LFH209" s="74"/>
      <c r="LFI209" s="68"/>
      <c r="LFJ209" s="73"/>
      <c r="LFK209" s="74"/>
      <c r="LFL209" s="68"/>
      <c r="LFM209" s="73"/>
      <c r="LFN209" s="74"/>
      <c r="LFO209" s="68"/>
      <c r="LFP209" s="73"/>
      <c r="LFQ209" s="74"/>
      <c r="LFR209" s="68"/>
      <c r="LFS209" s="73"/>
      <c r="LFT209" s="74"/>
      <c r="LFU209" s="68"/>
      <c r="LFV209" s="73"/>
      <c r="LFW209" s="74"/>
      <c r="LFX209" s="68"/>
      <c r="LFY209" s="73"/>
      <c r="LFZ209" s="74"/>
      <c r="LGA209" s="68"/>
      <c r="LGB209" s="73"/>
      <c r="LGC209" s="74"/>
      <c r="LGD209" s="68"/>
      <c r="LGE209" s="73"/>
      <c r="LGF209" s="74"/>
      <c r="LGG209" s="68"/>
      <c r="LGH209" s="73"/>
      <c r="LGI209" s="74"/>
      <c r="LGJ209" s="68"/>
      <c r="LGK209" s="73"/>
      <c r="LGL209" s="74"/>
      <c r="LGM209" s="68"/>
      <c r="LGN209" s="73"/>
      <c r="LGO209" s="74"/>
      <c r="LGP209" s="68"/>
      <c r="LGQ209" s="73"/>
      <c r="LGR209" s="74"/>
      <c r="LGS209" s="68"/>
      <c r="LGT209" s="73"/>
      <c r="LGU209" s="74"/>
      <c r="LGV209" s="68"/>
      <c r="LGW209" s="73"/>
      <c r="LGX209" s="74"/>
      <c r="LGY209" s="68"/>
      <c r="LGZ209" s="73"/>
      <c r="LHA209" s="74"/>
      <c r="LHB209" s="68"/>
      <c r="LHC209" s="73"/>
      <c r="LHD209" s="74"/>
      <c r="LHE209" s="68"/>
      <c r="LHF209" s="73"/>
      <c r="LHG209" s="74"/>
      <c r="LHH209" s="68"/>
      <c r="LHI209" s="73"/>
      <c r="LHJ209" s="74"/>
      <c r="LHK209" s="68"/>
      <c r="LHL209" s="73"/>
      <c r="LHM209" s="74"/>
      <c r="LHN209" s="68"/>
      <c r="LHO209" s="73"/>
      <c r="LHP209" s="74"/>
      <c r="LHQ209" s="68"/>
      <c r="LHR209" s="73"/>
      <c r="LHS209" s="74"/>
      <c r="LHT209" s="68"/>
      <c r="LHU209" s="73"/>
      <c r="LHV209" s="74"/>
      <c r="LHW209" s="68"/>
      <c r="LHX209" s="73"/>
      <c r="LHY209" s="74"/>
      <c r="LHZ209" s="68"/>
      <c r="LIA209" s="73"/>
      <c r="LIB209" s="74"/>
      <c r="LIC209" s="68"/>
      <c r="LID209" s="73"/>
      <c r="LIE209" s="74"/>
      <c r="LIF209" s="68"/>
      <c r="LIG209" s="73"/>
      <c r="LIH209" s="74"/>
      <c r="LII209" s="68"/>
      <c r="LIJ209" s="73"/>
      <c r="LIK209" s="74"/>
      <c r="LIL209" s="68"/>
      <c r="LIM209" s="73"/>
      <c r="LIN209" s="74"/>
      <c r="LIO209" s="68"/>
      <c r="LIP209" s="73"/>
      <c r="LIQ209" s="74"/>
      <c r="LIR209" s="68"/>
      <c r="LIS209" s="73"/>
      <c r="LIT209" s="74"/>
      <c r="LIU209" s="68"/>
      <c r="LIV209" s="73"/>
      <c r="LIW209" s="74"/>
      <c r="LIX209" s="68"/>
      <c r="LIY209" s="73"/>
      <c r="LIZ209" s="74"/>
      <c r="LJA209" s="68"/>
      <c r="LJB209" s="73"/>
      <c r="LJC209" s="74"/>
      <c r="LJD209" s="68"/>
      <c r="LJE209" s="73"/>
      <c r="LJF209" s="74"/>
      <c r="LJG209" s="68"/>
      <c r="LJH209" s="73"/>
      <c r="LJI209" s="74"/>
      <c r="LJJ209" s="68"/>
      <c r="LJK209" s="73"/>
      <c r="LJL209" s="74"/>
      <c r="LJM209" s="68"/>
      <c r="LJN209" s="73"/>
      <c r="LJO209" s="74"/>
      <c r="LJP209" s="68"/>
      <c r="LJQ209" s="73"/>
      <c r="LJR209" s="74"/>
      <c r="LJS209" s="68"/>
      <c r="LJT209" s="73"/>
      <c r="LJU209" s="74"/>
      <c r="LJV209" s="68"/>
      <c r="LJW209" s="73"/>
      <c r="LJX209" s="74"/>
      <c r="LJY209" s="68"/>
      <c r="LJZ209" s="73"/>
      <c r="LKA209" s="74"/>
      <c r="LKB209" s="68"/>
      <c r="LKC209" s="73"/>
      <c r="LKD209" s="74"/>
      <c r="LKE209" s="68"/>
      <c r="LKF209" s="73"/>
      <c r="LKG209" s="74"/>
      <c r="LKH209" s="68"/>
      <c r="LKI209" s="73"/>
      <c r="LKJ209" s="74"/>
      <c r="LKK209" s="68"/>
      <c r="LKL209" s="73"/>
      <c r="LKM209" s="74"/>
      <c r="LKN209" s="68"/>
      <c r="LKO209" s="73"/>
      <c r="LKP209" s="74"/>
      <c r="LKQ209" s="68"/>
      <c r="LKR209" s="73"/>
      <c r="LKS209" s="74"/>
      <c r="LKT209" s="68"/>
      <c r="LKU209" s="73"/>
      <c r="LKV209" s="74"/>
      <c r="LKW209" s="68"/>
      <c r="LKX209" s="73"/>
      <c r="LKY209" s="74"/>
      <c r="LKZ209" s="68"/>
      <c r="LLA209" s="73"/>
      <c r="LLB209" s="74"/>
      <c r="LLC209" s="68"/>
      <c r="LLD209" s="73"/>
      <c r="LLE209" s="74"/>
      <c r="LLF209" s="68"/>
      <c r="LLG209" s="73"/>
      <c r="LLH209" s="74"/>
      <c r="LLI209" s="68"/>
      <c r="LLJ209" s="73"/>
      <c r="LLK209" s="74"/>
      <c r="LLL209" s="68"/>
      <c r="LLM209" s="73"/>
      <c r="LLN209" s="74"/>
      <c r="LLO209" s="68"/>
      <c r="LLP209" s="73"/>
      <c r="LLQ209" s="74"/>
      <c r="LLR209" s="68"/>
      <c r="LLS209" s="73"/>
      <c r="LLT209" s="74"/>
      <c r="LLU209" s="68"/>
      <c r="LLV209" s="73"/>
      <c r="LLW209" s="74"/>
      <c r="LLX209" s="68"/>
      <c r="LLY209" s="73"/>
      <c r="LLZ209" s="74"/>
      <c r="LMA209" s="68"/>
      <c r="LMB209" s="73"/>
      <c r="LMC209" s="74"/>
      <c r="LMD209" s="68"/>
      <c r="LME209" s="73"/>
      <c r="LMF209" s="74"/>
      <c r="LMG209" s="68"/>
      <c r="LMH209" s="73"/>
      <c r="LMI209" s="74"/>
      <c r="LMJ209" s="68"/>
      <c r="LMK209" s="73"/>
      <c r="LML209" s="74"/>
      <c r="LMM209" s="68"/>
      <c r="LMN209" s="73"/>
      <c r="LMO209" s="74"/>
      <c r="LMP209" s="68"/>
      <c r="LMQ209" s="73"/>
      <c r="LMR209" s="74"/>
      <c r="LMS209" s="68"/>
      <c r="LMT209" s="73"/>
      <c r="LMU209" s="74"/>
      <c r="LMV209" s="68"/>
      <c r="LMW209" s="73"/>
      <c r="LMX209" s="74"/>
      <c r="LMY209" s="68"/>
      <c r="LMZ209" s="73"/>
      <c r="LNA209" s="74"/>
      <c r="LNB209" s="68"/>
      <c r="LNC209" s="73"/>
      <c r="LND209" s="74"/>
      <c r="LNE209" s="68"/>
      <c r="LNF209" s="73"/>
      <c r="LNG209" s="74"/>
      <c r="LNH209" s="68"/>
      <c r="LNI209" s="73"/>
      <c r="LNJ209" s="74"/>
      <c r="LNK209" s="68"/>
      <c r="LNL209" s="73"/>
      <c r="LNM209" s="74"/>
      <c r="LNN209" s="68"/>
      <c r="LNO209" s="73"/>
      <c r="LNP209" s="74"/>
      <c r="LNQ209" s="68"/>
      <c r="LNR209" s="73"/>
      <c r="LNS209" s="74"/>
      <c r="LNT209" s="68"/>
      <c r="LNU209" s="73"/>
      <c r="LNV209" s="74"/>
      <c r="LNW209" s="68"/>
      <c r="LNX209" s="73"/>
      <c r="LNY209" s="74"/>
      <c r="LNZ209" s="68"/>
      <c r="LOA209" s="73"/>
      <c r="LOB209" s="74"/>
      <c r="LOC209" s="68"/>
      <c r="LOD209" s="73"/>
      <c r="LOE209" s="74"/>
      <c r="LOF209" s="68"/>
      <c r="LOG209" s="73"/>
      <c r="LOH209" s="74"/>
      <c r="LOI209" s="68"/>
      <c r="LOJ209" s="73"/>
      <c r="LOK209" s="74"/>
      <c r="LOL209" s="68"/>
      <c r="LOM209" s="73"/>
      <c r="LON209" s="74"/>
      <c r="LOO209" s="68"/>
      <c r="LOP209" s="73"/>
      <c r="LOQ209" s="74"/>
      <c r="LOR209" s="68"/>
      <c r="LOS209" s="73"/>
      <c r="LOT209" s="74"/>
      <c r="LOU209" s="68"/>
      <c r="LOV209" s="73"/>
      <c r="LOW209" s="74"/>
      <c r="LOX209" s="68"/>
      <c r="LOY209" s="73"/>
      <c r="LOZ209" s="74"/>
      <c r="LPA209" s="68"/>
      <c r="LPB209" s="73"/>
      <c r="LPC209" s="74"/>
      <c r="LPD209" s="68"/>
      <c r="LPE209" s="73"/>
      <c r="LPF209" s="74"/>
      <c r="LPG209" s="68"/>
      <c r="LPH209" s="73"/>
      <c r="LPI209" s="74"/>
      <c r="LPJ209" s="68"/>
      <c r="LPK209" s="73"/>
      <c r="LPL209" s="74"/>
      <c r="LPM209" s="68"/>
      <c r="LPN209" s="73"/>
      <c r="LPO209" s="74"/>
      <c r="LPP209" s="68"/>
      <c r="LPQ209" s="73"/>
      <c r="LPR209" s="74"/>
      <c r="LPS209" s="68"/>
      <c r="LPT209" s="73"/>
      <c r="LPU209" s="74"/>
      <c r="LPV209" s="68"/>
      <c r="LPW209" s="73"/>
      <c r="LPX209" s="74"/>
      <c r="LPY209" s="68"/>
      <c r="LPZ209" s="73"/>
      <c r="LQA209" s="74"/>
      <c r="LQB209" s="68"/>
      <c r="LQC209" s="73"/>
      <c r="LQD209" s="74"/>
      <c r="LQE209" s="68"/>
      <c r="LQF209" s="73"/>
      <c r="LQG209" s="74"/>
      <c r="LQH209" s="68"/>
      <c r="LQI209" s="73"/>
      <c r="LQJ209" s="74"/>
      <c r="LQK209" s="68"/>
      <c r="LQL209" s="73"/>
      <c r="LQM209" s="74"/>
      <c r="LQN209" s="68"/>
      <c r="LQO209" s="73"/>
      <c r="LQP209" s="74"/>
      <c r="LQQ209" s="68"/>
      <c r="LQR209" s="73"/>
      <c r="LQS209" s="74"/>
      <c r="LQT209" s="68"/>
      <c r="LQU209" s="73"/>
      <c r="LQV209" s="74"/>
      <c r="LQW209" s="68"/>
      <c r="LQX209" s="73"/>
      <c r="LQY209" s="74"/>
      <c r="LQZ209" s="68"/>
      <c r="LRA209" s="73"/>
      <c r="LRB209" s="74"/>
      <c r="LRC209" s="68"/>
      <c r="LRD209" s="73"/>
      <c r="LRE209" s="74"/>
      <c r="LRF209" s="68"/>
      <c r="LRG209" s="73"/>
      <c r="LRH209" s="74"/>
      <c r="LRI209" s="68"/>
      <c r="LRJ209" s="73"/>
      <c r="LRK209" s="74"/>
      <c r="LRL209" s="68"/>
      <c r="LRM209" s="73"/>
      <c r="LRN209" s="74"/>
      <c r="LRO209" s="68"/>
      <c r="LRP209" s="73"/>
      <c r="LRQ209" s="74"/>
      <c r="LRR209" s="68"/>
      <c r="LRS209" s="73"/>
      <c r="LRT209" s="74"/>
      <c r="LRU209" s="68"/>
      <c r="LRV209" s="73"/>
      <c r="LRW209" s="74"/>
      <c r="LRX209" s="68"/>
      <c r="LRY209" s="73"/>
      <c r="LRZ209" s="74"/>
      <c r="LSA209" s="68"/>
      <c r="LSB209" s="73"/>
      <c r="LSC209" s="74"/>
      <c r="LSD209" s="68"/>
      <c r="LSE209" s="73"/>
      <c r="LSF209" s="74"/>
      <c r="LSG209" s="68"/>
      <c r="LSH209" s="73"/>
      <c r="LSI209" s="74"/>
      <c r="LSJ209" s="68"/>
      <c r="LSK209" s="73"/>
      <c r="LSL209" s="74"/>
      <c r="LSM209" s="68"/>
      <c r="LSN209" s="73"/>
      <c r="LSO209" s="74"/>
      <c r="LSP209" s="68"/>
      <c r="LSQ209" s="73"/>
      <c r="LSR209" s="74"/>
      <c r="LSS209" s="68"/>
      <c r="LST209" s="73"/>
      <c r="LSU209" s="74"/>
      <c r="LSV209" s="68"/>
      <c r="LSW209" s="73"/>
      <c r="LSX209" s="74"/>
      <c r="LSY209" s="68"/>
      <c r="LSZ209" s="73"/>
      <c r="LTA209" s="74"/>
      <c r="LTB209" s="68"/>
      <c r="LTC209" s="73"/>
      <c r="LTD209" s="74"/>
      <c r="LTE209" s="68"/>
      <c r="LTF209" s="73"/>
      <c r="LTG209" s="74"/>
      <c r="LTH209" s="68"/>
      <c r="LTI209" s="73"/>
      <c r="LTJ209" s="74"/>
      <c r="LTK209" s="68"/>
      <c r="LTL209" s="73"/>
      <c r="LTM209" s="74"/>
      <c r="LTN209" s="68"/>
      <c r="LTO209" s="73"/>
      <c r="LTP209" s="74"/>
      <c r="LTQ209" s="68"/>
      <c r="LTR209" s="73"/>
      <c r="LTS209" s="74"/>
      <c r="LTT209" s="68"/>
      <c r="LTU209" s="73"/>
      <c r="LTV209" s="74"/>
      <c r="LTW209" s="68"/>
      <c r="LTX209" s="73"/>
      <c r="LTY209" s="74"/>
      <c r="LTZ209" s="68"/>
      <c r="LUA209" s="73"/>
      <c r="LUB209" s="74"/>
      <c r="LUC209" s="68"/>
      <c r="LUD209" s="73"/>
      <c r="LUE209" s="74"/>
      <c r="LUF209" s="68"/>
      <c r="LUG209" s="73"/>
      <c r="LUH209" s="74"/>
      <c r="LUI209" s="68"/>
      <c r="LUJ209" s="73"/>
      <c r="LUK209" s="74"/>
      <c r="LUL209" s="68"/>
      <c r="LUM209" s="73"/>
      <c r="LUN209" s="74"/>
      <c r="LUO209" s="68"/>
      <c r="LUP209" s="73"/>
      <c r="LUQ209" s="74"/>
      <c r="LUR209" s="68"/>
      <c r="LUS209" s="73"/>
      <c r="LUT209" s="74"/>
      <c r="LUU209" s="68"/>
      <c r="LUV209" s="73"/>
      <c r="LUW209" s="74"/>
      <c r="LUX209" s="68"/>
      <c r="LUY209" s="73"/>
      <c r="LUZ209" s="74"/>
      <c r="LVA209" s="68"/>
      <c r="LVB209" s="73"/>
      <c r="LVC209" s="74"/>
      <c r="LVD209" s="68"/>
      <c r="LVE209" s="73"/>
      <c r="LVF209" s="74"/>
      <c r="LVG209" s="68"/>
      <c r="LVH209" s="73"/>
      <c r="LVI209" s="74"/>
      <c r="LVJ209" s="68"/>
      <c r="LVK209" s="73"/>
      <c r="LVL209" s="74"/>
      <c r="LVM209" s="68"/>
      <c r="LVN209" s="73"/>
      <c r="LVO209" s="74"/>
      <c r="LVP209" s="68"/>
      <c r="LVQ209" s="73"/>
      <c r="LVR209" s="74"/>
      <c r="LVS209" s="68"/>
      <c r="LVT209" s="73"/>
      <c r="LVU209" s="74"/>
      <c r="LVV209" s="68"/>
      <c r="LVW209" s="73"/>
      <c r="LVX209" s="74"/>
      <c r="LVY209" s="68"/>
      <c r="LVZ209" s="73"/>
      <c r="LWA209" s="74"/>
      <c r="LWB209" s="68"/>
      <c r="LWC209" s="73"/>
      <c r="LWD209" s="74"/>
      <c r="LWE209" s="68"/>
      <c r="LWF209" s="73"/>
      <c r="LWG209" s="74"/>
      <c r="LWH209" s="68"/>
      <c r="LWI209" s="73"/>
      <c r="LWJ209" s="74"/>
      <c r="LWK209" s="68"/>
      <c r="LWL209" s="73"/>
      <c r="LWM209" s="74"/>
      <c r="LWN209" s="68"/>
      <c r="LWO209" s="73"/>
      <c r="LWP209" s="74"/>
      <c r="LWQ209" s="68"/>
      <c r="LWR209" s="73"/>
      <c r="LWS209" s="74"/>
      <c r="LWT209" s="68"/>
      <c r="LWU209" s="73"/>
      <c r="LWV209" s="74"/>
      <c r="LWW209" s="68"/>
      <c r="LWX209" s="73"/>
      <c r="LWY209" s="74"/>
      <c r="LWZ209" s="68"/>
      <c r="LXA209" s="73"/>
      <c r="LXB209" s="74"/>
      <c r="LXC209" s="68"/>
      <c r="LXD209" s="73"/>
      <c r="LXE209" s="74"/>
      <c r="LXF209" s="68"/>
      <c r="LXG209" s="73"/>
      <c r="LXH209" s="74"/>
      <c r="LXI209" s="68"/>
      <c r="LXJ209" s="73"/>
      <c r="LXK209" s="74"/>
      <c r="LXL209" s="68"/>
      <c r="LXM209" s="73"/>
      <c r="LXN209" s="74"/>
      <c r="LXO209" s="68"/>
      <c r="LXP209" s="73"/>
      <c r="LXQ209" s="74"/>
      <c r="LXR209" s="68"/>
      <c r="LXS209" s="73"/>
      <c r="LXT209" s="74"/>
      <c r="LXU209" s="68"/>
      <c r="LXV209" s="73"/>
      <c r="LXW209" s="74"/>
      <c r="LXX209" s="68"/>
      <c r="LXY209" s="73"/>
      <c r="LXZ209" s="74"/>
      <c r="LYA209" s="68"/>
      <c r="LYB209" s="73"/>
      <c r="LYC209" s="74"/>
      <c r="LYD209" s="68"/>
      <c r="LYE209" s="73"/>
      <c r="LYF209" s="74"/>
      <c r="LYG209" s="68"/>
      <c r="LYH209" s="73"/>
      <c r="LYI209" s="74"/>
      <c r="LYJ209" s="68"/>
      <c r="LYK209" s="73"/>
      <c r="LYL209" s="74"/>
      <c r="LYM209" s="68"/>
      <c r="LYN209" s="73"/>
      <c r="LYO209" s="74"/>
      <c r="LYP209" s="68"/>
      <c r="LYQ209" s="73"/>
      <c r="LYR209" s="74"/>
      <c r="LYS209" s="68"/>
      <c r="LYT209" s="73"/>
      <c r="LYU209" s="74"/>
      <c r="LYV209" s="68"/>
      <c r="LYW209" s="73"/>
      <c r="LYX209" s="74"/>
      <c r="LYY209" s="68"/>
      <c r="LYZ209" s="73"/>
      <c r="LZA209" s="74"/>
      <c r="LZB209" s="68"/>
      <c r="LZC209" s="73"/>
      <c r="LZD209" s="74"/>
      <c r="LZE209" s="68"/>
      <c r="LZF209" s="73"/>
      <c r="LZG209" s="74"/>
      <c r="LZH209" s="68"/>
      <c r="LZI209" s="73"/>
      <c r="LZJ209" s="74"/>
      <c r="LZK209" s="68"/>
      <c r="LZL209" s="73"/>
      <c r="LZM209" s="74"/>
      <c r="LZN209" s="68"/>
      <c r="LZO209" s="73"/>
      <c r="LZP209" s="74"/>
      <c r="LZQ209" s="68"/>
      <c r="LZR209" s="73"/>
      <c r="LZS209" s="74"/>
      <c r="LZT209" s="68"/>
      <c r="LZU209" s="73"/>
      <c r="LZV209" s="74"/>
      <c r="LZW209" s="68"/>
      <c r="LZX209" s="73"/>
      <c r="LZY209" s="74"/>
      <c r="LZZ209" s="68"/>
      <c r="MAA209" s="73"/>
      <c r="MAB209" s="74"/>
      <c r="MAC209" s="68"/>
      <c r="MAD209" s="73"/>
      <c r="MAE209" s="74"/>
      <c r="MAF209" s="68"/>
      <c r="MAG209" s="73"/>
      <c r="MAH209" s="74"/>
      <c r="MAI209" s="68"/>
      <c r="MAJ209" s="73"/>
      <c r="MAK209" s="74"/>
      <c r="MAL209" s="68"/>
      <c r="MAM209" s="73"/>
      <c r="MAN209" s="74"/>
      <c r="MAO209" s="68"/>
      <c r="MAP209" s="73"/>
      <c r="MAQ209" s="74"/>
      <c r="MAR209" s="68"/>
      <c r="MAS209" s="73"/>
      <c r="MAT209" s="74"/>
      <c r="MAU209" s="68"/>
      <c r="MAV209" s="73"/>
      <c r="MAW209" s="74"/>
      <c r="MAX209" s="68"/>
      <c r="MAY209" s="73"/>
      <c r="MAZ209" s="74"/>
      <c r="MBA209" s="68"/>
      <c r="MBB209" s="73"/>
      <c r="MBC209" s="74"/>
      <c r="MBD209" s="68"/>
      <c r="MBE209" s="73"/>
      <c r="MBF209" s="74"/>
      <c r="MBG209" s="68"/>
      <c r="MBH209" s="73"/>
      <c r="MBI209" s="74"/>
      <c r="MBJ209" s="68"/>
      <c r="MBK209" s="73"/>
      <c r="MBL209" s="74"/>
      <c r="MBM209" s="68"/>
      <c r="MBN209" s="73"/>
      <c r="MBO209" s="74"/>
      <c r="MBP209" s="68"/>
      <c r="MBQ209" s="73"/>
      <c r="MBR209" s="74"/>
      <c r="MBS209" s="68"/>
      <c r="MBT209" s="73"/>
      <c r="MBU209" s="74"/>
      <c r="MBV209" s="68"/>
      <c r="MBW209" s="73"/>
      <c r="MBX209" s="74"/>
      <c r="MBY209" s="68"/>
      <c r="MBZ209" s="73"/>
      <c r="MCA209" s="74"/>
      <c r="MCB209" s="68"/>
      <c r="MCC209" s="73"/>
      <c r="MCD209" s="74"/>
      <c r="MCE209" s="68"/>
      <c r="MCF209" s="73"/>
      <c r="MCG209" s="74"/>
      <c r="MCH209" s="68"/>
      <c r="MCI209" s="73"/>
      <c r="MCJ209" s="74"/>
      <c r="MCK209" s="68"/>
      <c r="MCL209" s="73"/>
      <c r="MCM209" s="74"/>
      <c r="MCN209" s="68"/>
      <c r="MCO209" s="73"/>
      <c r="MCP209" s="74"/>
      <c r="MCQ209" s="68"/>
      <c r="MCR209" s="73"/>
      <c r="MCS209" s="74"/>
      <c r="MCT209" s="68"/>
      <c r="MCU209" s="73"/>
      <c r="MCV209" s="74"/>
      <c r="MCW209" s="68"/>
      <c r="MCX209" s="73"/>
      <c r="MCY209" s="74"/>
      <c r="MCZ209" s="68"/>
      <c r="MDA209" s="73"/>
      <c r="MDB209" s="74"/>
      <c r="MDC209" s="68"/>
      <c r="MDD209" s="73"/>
      <c r="MDE209" s="74"/>
      <c r="MDF209" s="68"/>
      <c r="MDG209" s="73"/>
      <c r="MDH209" s="74"/>
      <c r="MDI209" s="68"/>
      <c r="MDJ209" s="73"/>
      <c r="MDK209" s="74"/>
      <c r="MDL209" s="68"/>
      <c r="MDM209" s="73"/>
      <c r="MDN209" s="74"/>
      <c r="MDO209" s="68"/>
      <c r="MDP209" s="73"/>
      <c r="MDQ209" s="74"/>
      <c r="MDR209" s="68"/>
      <c r="MDS209" s="73"/>
      <c r="MDT209" s="74"/>
      <c r="MDU209" s="68"/>
      <c r="MDV209" s="73"/>
      <c r="MDW209" s="74"/>
      <c r="MDX209" s="68"/>
      <c r="MDY209" s="73"/>
      <c r="MDZ209" s="74"/>
      <c r="MEA209" s="68"/>
      <c r="MEB209" s="73"/>
      <c r="MEC209" s="74"/>
      <c r="MED209" s="68"/>
      <c r="MEE209" s="73"/>
      <c r="MEF209" s="74"/>
      <c r="MEG209" s="68"/>
      <c r="MEH209" s="73"/>
      <c r="MEI209" s="74"/>
      <c r="MEJ209" s="68"/>
      <c r="MEK209" s="73"/>
      <c r="MEL209" s="74"/>
      <c r="MEM209" s="68"/>
      <c r="MEN209" s="73"/>
      <c r="MEO209" s="74"/>
      <c r="MEP209" s="68"/>
      <c r="MEQ209" s="73"/>
      <c r="MER209" s="74"/>
      <c r="MES209" s="68"/>
      <c r="MET209" s="73"/>
      <c r="MEU209" s="74"/>
      <c r="MEV209" s="68"/>
      <c r="MEW209" s="73"/>
      <c r="MEX209" s="74"/>
      <c r="MEY209" s="68"/>
      <c r="MEZ209" s="73"/>
      <c r="MFA209" s="74"/>
      <c r="MFB209" s="68"/>
      <c r="MFC209" s="73"/>
      <c r="MFD209" s="74"/>
      <c r="MFE209" s="68"/>
      <c r="MFF209" s="73"/>
      <c r="MFG209" s="74"/>
      <c r="MFH209" s="68"/>
      <c r="MFI209" s="73"/>
      <c r="MFJ209" s="74"/>
      <c r="MFK209" s="68"/>
      <c r="MFL209" s="73"/>
      <c r="MFM209" s="74"/>
      <c r="MFN209" s="68"/>
      <c r="MFO209" s="73"/>
      <c r="MFP209" s="74"/>
      <c r="MFQ209" s="68"/>
      <c r="MFR209" s="73"/>
      <c r="MFS209" s="74"/>
      <c r="MFT209" s="68"/>
      <c r="MFU209" s="73"/>
      <c r="MFV209" s="74"/>
      <c r="MFW209" s="68"/>
      <c r="MFX209" s="73"/>
      <c r="MFY209" s="74"/>
      <c r="MFZ209" s="68"/>
      <c r="MGA209" s="73"/>
      <c r="MGB209" s="74"/>
      <c r="MGC209" s="68"/>
      <c r="MGD209" s="73"/>
      <c r="MGE209" s="74"/>
      <c r="MGF209" s="68"/>
      <c r="MGG209" s="73"/>
      <c r="MGH209" s="74"/>
      <c r="MGI209" s="68"/>
      <c r="MGJ209" s="73"/>
      <c r="MGK209" s="74"/>
      <c r="MGL209" s="68"/>
      <c r="MGM209" s="73"/>
      <c r="MGN209" s="74"/>
      <c r="MGO209" s="68"/>
      <c r="MGP209" s="73"/>
      <c r="MGQ209" s="74"/>
      <c r="MGR209" s="68"/>
      <c r="MGS209" s="73"/>
      <c r="MGT209" s="74"/>
      <c r="MGU209" s="68"/>
      <c r="MGV209" s="73"/>
      <c r="MGW209" s="74"/>
      <c r="MGX209" s="68"/>
      <c r="MGY209" s="73"/>
      <c r="MGZ209" s="74"/>
      <c r="MHA209" s="68"/>
      <c r="MHB209" s="73"/>
      <c r="MHC209" s="74"/>
      <c r="MHD209" s="68"/>
      <c r="MHE209" s="73"/>
      <c r="MHF209" s="74"/>
      <c r="MHG209" s="68"/>
      <c r="MHH209" s="73"/>
      <c r="MHI209" s="74"/>
      <c r="MHJ209" s="68"/>
      <c r="MHK209" s="73"/>
      <c r="MHL209" s="74"/>
      <c r="MHM209" s="68"/>
      <c r="MHN209" s="73"/>
      <c r="MHO209" s="74"/>
      <c r="MHP209" s="68"/>
      <c r="MHQ209" s="73"/>
      <c r="MHR209" s="74"/>
      <c r="MHS209" s="68"/>
      <c r="MHT209" s="73"/>
      <c r="MHU209" s="74"/>
      <c r="MHV209" s="68"/>
      <c r="MHW209" s="73"/>
      <c r="MHX209" s="74"/>
      <c r="MHY209" s="68"/>
      <c r="MHZ209" s="73"/>
      <c r="MIA209" s="74"/>
      <c r="MIB209" s="68"/>
      <c r="MIC209" s="73"/>
      <c r="MID209" s="74"/>
      <c r="MIE209" s="68"/>
      <c r="MIF209" s="73"/>
      <c r="MIG209" s="74"/>
      <c r="MIH209" s="68"/>
      <c r="MII209" s="73"/>
      <c r="MIJ209" s="74"/>
      <c r="MIK209" s="68"/>
      <c r="MIL209" s="73"/>
      <c r="MIM209" s="74"/>
      <c r="MIN209" s="68"/>
      <c r="MIO209" s="73"/>
      <c r="MIP209" s="74"/>
      <c r="MIQ209" s="68"/>
      <c r="MIR209" s="73"/>
      <c r="MIS209" s="74"/>
      <c r="MIT209" s="68"/>
      <c r="MIU209" s="73"/>
      <c r="MIV209" s="74"/>
      <c r="MIW209" s="68"/>
      <c r="MIX209" s="73"/>
      <c r="MIY209" s="74"/>
      <c r="MIZ209" s="68"/>
      <c r="MJA209" s="73"/>
      <c r="MJB209" s="74"/>
      <c r="MJC209" s="68"/>
      <c r="MJD209" s="73"/>
      <c r="MJE209" s="74"/>
      <c r="MJF209" s="68"/>
      <c r="MJG209" s="73"/>
      <c r="MJH209" s="74"/>
      <c r="MJI209" s="68"/>
      <c r="MJJ209" s="73"/>
      <c r="MJK209" s="74"/>
      <c r="MJL209" s="68"/>
      <c r="MJM209" s="73"/>
      <c r="MJN209" s="74"/>
      <c r="MJO209" s="68"/>
      <c r="MJP209" s="73"/>
      <c r="MJQ209" s="74"/>
      <c r="MJR209" s="68"/>
      <c r="MJS209" s="73"/>
      <c r="MJT209" s="74"/>
      <c r="MJU209" s="68"/>
      <c r="MJV209" s="73"/>
      <c r="MJW209" s="74"/>
      <c r="MJX209" s="68"/>
      <c r="MJY209" s="73"/>
      <c r="MJZ209" s="74"/>
      <c r="MKA209" s="68"/>
      <c r="MKB209" s="73"/>
      <c r="MKC209" s="74"/>
      <c r="MKD209" s="68"/>
      <c r="MKE209" s="73"/>
      <c r="MKF209" s="74"/>
      <c r="MKG209" s="68"/>
      <c r="MKH209" s="73"/>
      <c r="MKI209" s="74"/>
      <c r="MKJ209" s="68"/>
      <c r="MKK209" s="73"/>
      <c r="MKL209" s="74"/>
      <c r="MKM209" s="68"/>
      <c r="MKN209" s="73"/>
      <c r="MKO209" s="74"/>
      <c r="MKP209" s="68"/>
      <c r="MKQ209" s="73"/>
      <c r="MKR209" s="74"/>
      <c r="MKS209" s="68"/>
      <c r="MKT209" s="73"/>
      <c r="MKU209" s="74"/>
      <c r="MKV209" s="68"/>
      <c r="MKW209" s="73"/>
      <c r="MKX209" s="74"/>
      <c r="MKY209" s="68"/>
      <c r="MKZ209" s="73"/>
      <c r="MLA209" s="74"/>
      <c r="MLB209" s="68"/>
      <c r="MLC209" s="73"/>
      <c r="MLD209" s="74"/>
      <c r="MLE209" s="68"/>
      <c r="MLF209" s="73"/>
      <c r="MLG209" s="74"/>
      <c r="MLH209" s="68"/>
      <c r="MLI209" s="73"/>
      <c r="MLJ209" s="74"/>
      <c r="MLK209" s="68"/>
      <c r="MLL209" s="73"/>
      <c r="MLM209" s="74"/>
      <c r="MLN209" s="68"/>
      <c r="MLO209" s="73"/>
      <c r="MLP209" s="74"/>
      <c r="MLQ209" s="68"/>
      <c r="MLR209" s="73"/>
      <c r="MLS209" s="74"/>
      <c r="MLT209" s="68"/>
      <c r="MLU209" s="73"/>
      <c r="MLV209" s="74"/>
      <c r="MLW209" s="68"/>
      <c r="MLX209" s="73"/>
      <c r="MLY209" s="74"/>
      <c r="MLZ209" s="68"/>
      <c r="MMA209" s="73"/>
      <c r="MMB209" s="74"/>
      <c r="MMC209" s="68"/>
      <c r="MMD209" s="73"/>
      <c r="MME209" s="74"/>
      <c r="MMF209" s="68"/>
      <c r="MMG209" s="73"/>
      <c r="MMH209" s="74"/>
      <c r="MMI209" s="68"/>
      <c r="MMJ209" s="73"/>
      <c r="MMK209" s="74"/>
      <c r="MML209" s="68"/>
      <c r="MMM209" s="73"/>
      <c r="MMN209" s="74"/>
      <c r="MMO209" s="68"/>
      <c r="MMP209" s="73"/>
      <c r="MMQ209" s="74"/>
      <c r="MMR209" s="68"/>
      <c r="MMS209" s="73"/>
      <c r="MMT209" s="74"/>
      <c r="MMU209" s="68"/>
      <c r="MMV209" s="73"/>
      <c r="MMW209" s="74"/>
      <c r="MMX209" s="68"/>
      <c r="MMY209" s="73"/>
      <c r="MMZ209" s="74"/>
      <c r="MNA209" s="68"/>
      <c r="MNB209" s="73"/>
      <c r="MNC209" s="74"/>
      <c r="MND209" s="68"/>
      <c r="MNE209" s="73"/>
      <c r="MNF209" s="74"/>
      <c r="MNG209" s="68"/>
      <c r="MNH209" s="73"/>
      <c r="MNI209" s="74"/>
      <c r="MNJ209" s="68"/>
      <c r="MNK209" s="73"/>
      <c r="MNL209" s="74"/>
      <c r="MNM209" s="68"/>
      <c r="MNN209" s="73"/>
      <c r="MNO209" s="74"/>
      <c r="MNP209" s="68"/>
      <c r="MNQ209" s="73"/>
      <c r="MNR209" s="74"/>
      <c r="MNS209" s="68"/>
      <c r="MNT209" s="73"/>
      <c r="MNU209" s="74"/>
      <c r="MNV209" s="68"/>
      <c r="MNW209" s="73"/>
      <c r="MNX209" s="74"/>
      <c r="MNY209" s="68"/>
      <c r="MNZ209" s="73"/>
      <c r="MOA209" s="74"/>
      <c r="MOB209" s="68"/>
      <c r="MOC209" s="73"/>
      <c r="MOD209" s="74"/>
      <c r="MOE209" s="68"/>
      <c r="MOF209" s="73"/>
      <c r="MOG209" s="74"/>
      <c r="MOH209" s="68"/>
      <c r="MOI209" s="73"/>
      <c r="MOJ209" s="74"/>
      <c r="MOK209" s="68"/>
      <c r="MOL209" s="73"/>
      <c r="MOM209" s="74"/>
      <c r="MON209" s="68"/>
      <c r="MOO209" s="73"/>
      <c r="MOP209" s="74"/>
      <c r="MOQ209" s="68"/>
      <c r="MOR209" s="73"/>
      <c r="MOS209" s="74"/>
      <c r="MOT209" s="68"/>
      <c r="MOU209" s="73"/>
      <c r="MOV209" s="74"/>
      <c r="MOW209" s="68"/>
      <c r="MOX209" s="73"/>
      <c r="MOY209" s="74"/>
      <c r="MOZ209" s="68"/>
      <c r="MPA209" s="73"/>
      <c r="MPB209" s="74"/>
      <c r="MPC209" s="68"/>
      <c r="MPD209" s="73"/>
      <c r="MPE209" s="74"/>
      <c r="MPF209" s="68"/>
      <c r="MPG209" s="73"/>
      <c r="MPH209" s="74"/>
      <c r="MPI209" s="68"/>
      <c r="MPJ209" s="73"/>
      <c r="MPK209" s="74"/>
      <c r="MPL209" s="68"/>
      <c r="MPM209" s="73"/>
      <c r="MPN209" s="74"/>
      <c r="MPO209" s="68"/>
      <c r="MPP209" s="73"/>
      <c r="MPQ209" s="74"/>
      <c r="MPR209" s="68"/>
      <c r="MPS209" s="73"/>
      <c r="MPT209" s="74"/>
      <c r="MPU209" s="68"/>
      <c r="MPV209" s="73"/>
      <c r="MPW209" s="74"/>
      <c r="MPX209" s="68"/>
      <c r="MPY209" s="73"/>
      <c r="MPZ209" s="74"/>
      <c r="MQA209" s="68"/>
      <c r="MQB209" s="73"/>
      <c r="MQC209" s="74"/>
      <c r="MQD209" s="68"/>
      <c r="MQE209" s="73"/>
      <c r="MQF209" s="74"/>
      <c r="MQG209" s="68"/>
      <c r="MQH209" s="73"/>
      <c r="MQI209" s="74"/>
      <c r="MQJ209" s="68"/>
      <c r="MQK209" s="73"/>
      <c r="MQL209" s="74"/>
      <c r="MQM209" s="68"/>
      <c r="MQN209" s="73"/>
      <c r="MQO209" s="74"/>
      <c r="MQP209" s="68"/>
      <c r="MQQ209" s="73"/>
      <c r="MQR209" s="74"/>
      <c r="MQS209" s="68"/>
      <c r="MQT209" s="73"/>
      <c r="MQU209" s="74"/>
      <c r="MQV209" s="68"/>
      <c r="MQW209" s="73"/>
      <c r="MQX209" s="74"/>
      <c r="MQY209" s="68"/>
      <c r="MQZ209" s="73"/>
      <c r="MRA209" s="74"/>
      <c r="MRB209" s="68"/>
      <c r="MRC209" s="73"/>
      <c r="MRD209" s="74"/>
      <c r="MRE209" s="68"/>
      <c r="MRF209" s="73"/>
      <c r="MRG209" s="74"/>
      <c r="MRH209" s="68"/>
      <c r="MRI209" s="73"/>
      <c r="MRJ209" s="74"/>
      <c r="MRK209" s="68"/>
      <c r="MRL209" s="73"/>
      <c r="MRM209" s="74"/>
      <c r="MRN209" s="68"/>
      <c r="MRO209" s="73"/>
      <c r="MRP209" s="74"/>
      <c r="MRQ209" s="68"/>
      <c r="MRR209" s="73"/>
      <c r="MRS209" s="74"/>
      <c r="MRT209" s="68"/>
      <c r="MRU209" s="73"/>
      <c r="MRV209" s="74"/>
      <c r="MRW209" s="68"/>
      <c r="MRX209" s="73"/>
      <c r="MRY209" s="74"/>
      <c r="MRZ209" s="68"/>
      <c r="MSA209" s="73"/>
      <c r="MSB209" s="74"/>
      <c r="MSC209" s="68"/>
      <c r="MSD209" s="73"/>
      <c r="MSE209" s="74"/>
      <c r="MSF209" s="68"/>
      <c r="MSG209" s="73"/>
      <c r="MSH209" s="74"/>
      <c r="MSI209" s="68"/>
      <c r="MSJ209" s="73"/>
      <c r="MSK209" s="74"/>
      <c r="MSL209" s="68"/>
      <c r="MSM209" s="73"/>
      <c r="MSN209" s="74"/>
      <c r="MSO209" s="68"/>
      <c r="MSP209" s="73"/>
      <c r="MSQ209" s="74"/>
      <c r="MSR209" s="68"/>
      <c r="MSS209" s="73"/>
      <c r="MST209" s="74"/>
      <c r="MSU209" s="68"/>
      <c r="MSV209" s="73"/>
      <c r="MSW209" s="74"/>
      <c r="MSX209" s="68"/>
      <c r="MSY209" s="73"/>
      <c r="MSZ209" s="74"/>
      <c r="MTA209" s="68"/>
      <c r="MTB209" s="73"/>
      <c r="MTC209" s="74"/>
      <c r="MTD209" s="68"/>
      <c r="MTE209" s="73"/>
      <c r="MTF209" s="74"/>
      <c r="MTG209" s="68"/>
      <c r="MTH209" s="73"/>
      <c r="MTI209" s="74"/>
      <c r="MTJ209" s="68"/>
      <c r="MTK209" s="73"/>
      <c r="MTL209" s="74"/>
      <c r="MTM209" s="68"/>
      <c r="MTN209" s="73"/>
      <c r="MTO209" s="74"/>
      <c r="MTP209" s="68"/>
      <c r="MTQ209" s="73"/>
      <c r="MTR209" s="74"/>
      <c r="MTS209" s="68"/>
      <c r="MTT209" s="73"/>
      <c r="MTU209" s="74"/>
      <c r="MTV209" s="68"/>
      <c r="MTW209" s="73"/>
      <c r="MTX209" s="74"/>
      <c r="MTY209" s="68"/>
      <c r="MTZ209" s="73"/>
      <c r="MUA209" s="74"/>
      <c r="MUB209" s="68"/>
      <c r="MUC209" s="73"/>
      <c r="MUD209" s="74"/>
      <c r="MUE209" s="68"/>
      <c r="MUF209" s="73"/>
      <c r="MUG209" s="74"/>
      <c r="MUH209" s="68"/>
      <c r="MUI209" s="73"/>
      <c r="MUJ209" s="74"/>
      <c r="MUK209" s="68"/>
      <c r="MUL209" s="73"/>
      <c r="MUM209" s="74"/>
      <c r="MUN209" s="68"/>
      <c r="MUO209" s="73"/>
      <c r="MUP209" s="74"/>
      <c r="MUQ209" s="68"/>
      <c r="MUR209" s="73"/>
      <c r="MUS209" s="74"/>
      <c r="MUT209" s="68"/>
      <c r="MUU209" s="73"/>
      <c r="MUV209" s="74"/>
      <c r="MUW209" s="68"/>
      <c r="MUX209" s="73"/>
      <c r="MUY209" s="74"/>
      <c r="MUZ209" s="68"/>
      <c r="MVA209" s="73"/>
      <c r="MVB209" s="74"/>
      <c r="MVC209" s="68"/>
      <c r="MVD209" s="73"/>
      <c r="MVE209" s="74"/>
      <c r="MVF209" s="68"/>
      <c r="MVG209" s="73"/>
      <c r="MVH209" s="74"/>
      <c r="MVI209" s="68"/>
      <c r="MVJ209" s="73"/>
      <c r="MVK209" s="74"/>
      <c r="MVL209" s="68"/>
      <c r="MVM209" s="73"/>
      <c r="MVN209" s="74"/>
      <c r="MVO209" s="68"/>
      <c r="MVP209" s="73"/>
      <c r="MVQ209" s="74"/>
      <c r="MVR209" s="68"/>
      <c r="MVS209" s="73"/>
      <c r="MVT209" s="74"/>
      <c r="MVU209" s="68"/>
      <c r="MVV209" s="73"/>
      <c r="MVW209" s="74"/>
      <c r="MVX209" s="68"/>
      <c r="MVY209" s="73"/>
      <c r="MVZ209" s="74"/>
      <c r="MWA209" s="68"/>
      <c r="MWB209" s="73"/>
      <c r="MWC209" s="74"/>
      <c r="MWD209" s="68"/>
      <c r="MWE209" s="73"/>
      <c r="MWF209" s="74"/>
      <c r="MWG209" s="68"/>
      <c r="MWH209" s="73"/>
      <c r="MWI209" s="74"/>
      <c r="MWJ209" s="68"/>
      <c r="MWK209" s="73"/>
      <c r="MWL209" s="74"/>
      <c r="MWM209" s="68"/>
      <c r="MWN209" s="73"/>
      <c r="MWO209" s="74"/>
      <c r="MWP209" s="68"/>
      <c r="MWQ209" s="73"/>
      <c r="MWR209" s="74"/>
      <c r="MWS209" s="68"/>
      <c r="MWT209" s="73"/>
      <c r="MWU209" s="74"/>
      <c r="MWV209" s="68"/>
      <c r="MWW209" s="73"/>
      <c r="MWX209" s="74"/>
      <c r="MWY209" s="68"/>
      <c r="MWZ209" s="73"/>
      <c r="MXA209" s="74"/>
      <c r="MXB209" s="68"/>
      <c r="MXC209" s="73"/>
      <c r="MXD209" s="74"/>
      <c r="MXE209" s="68"/>
      <c r="MXF209" s="73"/>
      <c r="MXG209" s="74"/>
      <c r="MXH209" s="68"/>
      <c r="MXI209" s="73"/>
      <c r="MXJ209" s="74"/>
      <c r="MXK209" s="68"/>
      <c r="MXL209" s="73"/>
      <c r="MXM209" s="74"/>
      <c r="MXN209" s="68"/>
      <c r="MXO209" s="73"/>
      <c r="MXP209" s="74"/>
      <c r="MXQ209" s="68"/>
      <c r="MXR209" s="73"/>
      <c r="MXS209" s="74"/>
      <c r="MXT209" s="68"/>
      <c r="MXU209" s="73"/>
      <c r="MXV209" s="74"/>
      <c r="MXW209" s="68"/>
      <c r="MXX209" s="73"/>
      <c r="MXY209" s="74"/>
      <c r="MXZ209" s="68"/>
      <c r="MYA209" s="73"/>
      <c r="MYB209" s="74"/>
      <c r="MYC209" s="68"/>
      <c r="MYD209" s="73"/>
      <c r="MYE209" s="74"/>
      <c r="MYF209" s="68"/>
      <c r="MYG209" s="73"/>
      <c r="MYH209" s="74"/>
      <c r="MYI209" s="68"/>
      <c r="MYJ209" s="73"/>
      <c r="MYK209" s="74"/>
      <c r="MYL209" s="68"/>
      <c r="MYM209" s="73"/>
      <c r="MYN209" s="74"/>
      <c r="MYO209" s="68"/>
      <c r="MYP209" s="73"/>
      <c r="MYQ209" s="74"/>
      <c r="MYR209" s="68"/>
      <c r="MYS209" s="73"/>
      <c r="MYT209" s="74"/>
      <c r="MYU209" s="68"/>
      <c r="MYV209" s="73"/>
      <c r="MYW209" s="74"/>
      <c r="MYX209" s="68"/>
      <c r="MYY209" s="73"/>
      <c r="MYZ209" s="74"/>
      <c r="MZA209" s="68"/>
      <c r="MZB209" s="73"/>
      <c r="MZC209" s="74"/>
      <c r="MZD209" s="68"/>
      <c r="MZE209" s="73"/>
      <c r="MZF209" s="74"/>
      <c r="MZG209" s="68"/>
      <c r="MZH209" s="73"/>
      <c r="MZI209" s="74"/>
      <c r="MZJ209" s="68"/>
      <c r="MZK209" s="73"/>
      <c r="MZL209" s="74"/>
      <c r="MZM209" s="68"/>
      <c r="MZN209" s="73"/>
      <c r="MZO209" s="74"/>
      <c r="MZP209" s="68"/>
      <c r="MZQ209" s="73"/>
      <c r="MZR209" s="74"/>
      <c r="MZS209" s="68"/>
      <c r="MZT209" s="73"/>
      <c r="MZU209" s="74"/>
      <c r="MZV209" s="68"/>
      <c r="MZW209" s="73"/>
      <c r="MZX209" s="74"/>
      <c r="MZY209" s="68"/>
      <c r="MZZ209" s="73"/>
      <c r="NAA209" s="74"/>
      <c r="NAB209" s="68"/>
      <c r="NAC209" s="73"/>
      <c r="NAD209" s="74"/>
      <c r="NAE209" s="68"/>
      <c r="NAF209" s="73"/>
      <c r="NAG209" s="74"/>
      <c r="NAH209" s="68"/>
      <c r="NAI209" s="73"/>
      <c r="NAJ209" s="74"/>
      <c r="NAK209" s="68"/>
      <c r="NAL209" s="73"/>
      <c r="NAM209" s="74"/>
      <c r="NAN209" s="68"/>
      <c r="NAO209" s="73"/>
      <c r="NAP209" s="74"/>
      <c r="NAQ209" s="68"/>
      <c r="NAR209" s="73"/>
      <c r="NAS209" s="74"/>
      <c r="NAT209" s="68"/>
      <c r="NAU209" s="73"/>
      <c r="NAV209" s="74"/>
      <c r="NAW209" s="68"/>
      <c r="NAX209" s="73"/>
      <c r="NAY209" s="74"/>
      <c r="NAZ209" s="68"/>
      <c r="NBA209" s="73"/>
      <c r="NBB209" s="74"/>
      <c r="NBC209" s="68"/>
      <c r="NBD209" s="73"/>
      <c r="NBE209" s="74"/>
      <c r="NBF209" s="68"/>
      <c r="NBG209" s="73"/>
      <c r="NBH209" s="74"/>
      <c r="NBI209" s="68"/>
      <c r="NBJ209" s="73"/>
      <c r="NBK209" s="74"/>
      <c r="NBL209" s="68"/>
      <c r="NBM209" s="73"/>
      <c r="NBN209" s="74"/>
      <c r="NBO209" s="68"/>
      <c r="NBP209" s="73"/>
      <c r="NBQ209" s="74"/>
      <c r="NBR209" s="68"/>
      <c r="NBS209" s="73"/>
      <c r="NBT209" s="74"/>
      <c r="NBU209" s="68"/>
      <c r="NBV209" s="73"/>
      <c r="NBW209" s="74"/>
      <c r="NBX209" s="68"/>
      <c r="NBY209" s="73"/>
      <c r="NBZ209" s="74"/>
      <c r="NCA209" s="68"/>
      <c r="NCB209" s="73"/>
      <c r="NCC209" s="74"/>
      <c r="NCD209" s="68"/>
      <c r="NCE209" s="73"/>
      <c r="NCF209" s="74"/>
      <c r="NCG209" s="68"/>
      <c r="NCH209" s="73"/>
      <c r="NCI209" s="74"/>
      <c r="NCJ209" s="68"/>
      <c r="NCK209" s="73"/>
      <c r="NCL209" s="74"/>
      <c r="NCM209" s="68"/>
      <c r="NCN209" s="73"/>
      <c r="NCO209" s="74"/>
      <c r="NCP209" s="68"/>
      <c r="NCQ209" s="73"/>
      <c r="NCR209" s="74"/>
      <c r="NCS209" s="68"/>
      <c r="NCT209" s="73"/>
      <c r="NCU209" s="74"/>
      <c r="NCV209" s="68"/>
      <c r="NCW209" s="73"/>
      <c r="NCX209" s="74"/>
      <c r="NCY209" s="68"/>
      <c r="NCZ209" s="73"/>
      <c r="NDA209" s="74"/>
      <c r="NDB209" s="68"/>
      <c r="NDC209" s="73"/>
      <c r="NDD209" s="74"/>
      <c r="NDE209" s="68"/>
      <c r="NDF209" s="73"/>
      <c r="NDG209" s="74"/>
      <c r="NDH209" s="68"/>
      <c r="NDI209" s="73"/>
      <c r="NDJ209" s="74"/>
      <c r="NDK209" s="68"/>
      <c r="NDL209" s="73"/>
      <c r="NDM209" s="74"/>
      <c r="NDN209" s="68"/>
      <c r="NDO209" s="73"/>
      <c r="NDP209" s="74"/>
      <c r="NDQ209" s="68"/>
      <c r="NDR209" s="73"/>
      <c r="NDS209" s="74"/>
      <c r="NDT209" s="68"/>
      <c r="NDU209" s="73"/>
      <c r="NDV209" s="74"/>
      <c r="NDW209" s="68"/>
      <c r="NDX209" s="73"/>
      <c r="NDY209" s="74"/>
      <c r="NDZ209" s="68"/>
      <c r="NEA209" s="73"/>
      <c r="NEB209" s="74"/>
      <c r="NEC209" s="68"/>
      <c r="NED209" s="73"/>
      <c r="NEE209" s="74"/>
      <c r="NEF209" s="68"/>
      <c r="NEG209" s="73"/>
      <c r="NEH209" s="74"/>
      <c r="NEI209" s="68"/>
      <c r="NEJ209" s="73"/>
      <c r="NEK209" s="74"/>
      <c r="NEL209" s="68"/>
      <c r="NEM209" s="73"/>
      <c r="NEN209" s="74"/>
      <c r="NEO209" s="68"/>
      <c r="NEP209" s="73"/>
      <c r="NEQ209" s="74"/>
      <c r="NER209" s="68"/>
      <c r="NES209" s="73"/>
      <c r="NET209" s="74"/>
      <c r="NEU209" s="68"/>
      <c r="NEV209" s="73"/>
      <c r="NEW209" s="74"/>
      <c r="NEX209" s="68"/>
      <c r="NEY209" s="73"/>
      <c r="NEZ209" s="74"/>
      <c r="NFA209" s="68"/>
      <c r="NFB209" s="73"/>
      <c r="NFC209" s="74"/>
      <c r="NFD209" s="68"/>
      <c r="NFE209" s="73"/>
      <c r="NFF209" s="74"/>
      <c r="NFG209" s="68"/>
      <c r="NFH209" s="73"/>
      <c r="NFI209" s="74"/>
      <c r="NFJ209" s="68"/>
      <c r="NFK209" s="73"/>
      <c r="NFL209" s="74"/>
      <c r="NFM209" s="68"/>
      <c r="NFN209" s="73"/>
      <c r="NFO209" s="74"/>
      <c r="NFP209" s="68"/>
      <c r="NFQ209" s="73"/>
      <c r="NFR209" s="74"/>
      <c r="NFS209" s="68"/>
      <c r="NFT209" s="73"/>
      <c r="NFU209" s="74"/>
      <c r="NFV209" s="68"/>
      <c r="NFW209" s="73"/>
      <c r="NFX209" s="74"/>
      <c r="NFY209" s="68"/>
      <c r="NFZ209" s="73"/>
      <c r="NGA209" s="74"/>
      <c r="NGB209" s="68"/>
      <c r="NGC209" s="73"/>
      <c r="NGD209" s="74"/>
      <c r="NGE209" s="68"/>
      <c r="NGF209" s="73"/>
      <c r="NGG209" s="74"/>
      <c r="NGH209" s="68"/>
      <c r="NGI209" s="73"/>
      <c r="NGJ209" s="74"/>
      <c r="NGK209" s="68"/>
      <c r="NGL209" s="73"/>
      <c r="NGM209" s="74"/>
      <c r="NGN209" s="68"/>
      <c r="NGO209" s="73"/>
      <c r="NGP209" s="74"/>
      <c r="NGQ209" s="68"/>
      <c r="NGR209" s="73"/>
      <c r="NGS209" s="74"/>
      <c r="NGT209" s="68"/>
      <c r="NGU209" s="73"/>
      <c r="NGV209" s="74"/>
      <c r="NGW209" s="68"/>
      <c r="NGX209" s="73"/>
      <c r="NGY209" s="74"/>
      <c r="NGZ209" s="68"/>
      <c r="NHA209" s="73"/>
      <c r="NHB209" s="74"/>
      <c r="NHC209" s="68"/>
      <c r="NHD209" s="73"/>
      <c r="NHE209" s="74"/>
      <c r="NHF209" s="68"/>
      <c r="NHG209" s="73"/>
      <c r="NHH209" s="74"/>
      <c r="NHI209" s="68"/>
      <c r="NHJ209" s="73"/>
      <c r="NHK209" s="74"/>
      <c r="NHL209" s="68"/>
      <c r="NHM209" s="73"/>
      <c r="NHN209" s="74"/>
      <c r="NHO209" s="68"/>
      <c r="NHP209" s="73"/>
      <c r="NHQ209" s="74"/>
      <c r="NHR209" s="68"/>
      <c r="NHS209" s="73"/>
      <c r="NHT209" s="74"/>
      <c r="NHU209" s="68"/>
      <c r="NHV209" s="73"/>
      <c r="NHW209" s="74"/>
      <c r="NHX209" s="68"/>
      <c r="NHY209" s="73"/>
      <c r="NHZ209" s="74"/>
      <c r="NIA209" s="68"/>
      <c r="NIB209" s="73"/>
      <c r="NIC209" s="74"/>
      <c r="NID209" s="68"/>
      <c r="NIE209" s="73"/>
      <c r="NIF209" s="74"/>
      <c r="NIG209" s="68"/>
      <c r="NIH209" s="73"/>
      <c r="NII209" s="74"/>
      <c r="NIJ209" s="68"/>
      <c r="NIK209" s="73"/>
      <c r="NIL209" s="74"/>
      <c r="NIM209" s="68"/>
      <c r="NIN209" s="73"/>
      <c r="NIO209" s="74"/>
      <c r="NIP209" s="68"/>
      <c r="NIQ209" s="73"/>
      <c r="NIR209" s="74"/>
      <c r="NIS209" s="68"/>
      <c r="NIT209" s="73"/>
      <c r="NIU209" s="74"/>
      <c r="NIV209" s="68"/>
      <c r="NIW209" s="73"/>
      <c r="NIX209" s="74"/>
      <c r="NIY209" s="68"/>
      <c r="NIZ209" s="73"/>
      <c r="NJA209" s="74"/>
      <c r="NJB209" s="68"/>
      <c r="NJC209" s="73"/>
      <c r="NJD209" s="74"/>
      <c r="NJE209" s="68"/>
      <c r="NJF209" s="73"/>
      <c r="NJG209" s="74"/>
      <c r="NJH209" s="68"/>
      <c r="NJI209" s="73"/>
      <c r="NJJ209" s="74"/>
      <c r="NJK209" s="68"/>
      <c r="NJL209" s="73"/>
      <c r="NJM209" s="74"/>
      <c r="NJN209" s="68"/>
      <c r="NJO209" s="73"/>
      <c r="NJP209" s="74"/>
      <c r="NJQ209" s="68"/>
      <c r="NJR209" s="73"/>
      <c r="NJS209" s="74"/>
      <c r="NJT209" s="68"/>
      <c r="NJU209" s="73"/>
      <c r="NJV209" s="74"/>
      <c r="NJW209" s="68"/>
      <c r="NJX209" s="73"/>
      <c r="NJY209" s="74"/>
      <c r="NJZ209" s="68"/>
      <c r="NKA209" s="73"/>
      <c r="NKB209" s="74"/>
      <c r="NKC209" s="68"/>
      <c r="NKD209" s="73"/>
      <c r="NKE209" s="74"/>
      <c r="NKF209" s="68"/>
      <c r="NKG209" s="73"/>
      <c r="NKH209" s="74"/>
      <c r="NKI209" s="68"/>
      <c r="NKJ209" s="73"/>
      <c r="NKK209" s="74"/>
      <c r="NKL209" s="68"/>
      <c r="NKM209" s="73"/>
      <c r="NKN209" s="74"/>
      <c r="NKO209" s="68"/>
      <c r="NKP209" s="73"/>
      <c r="NKQ209" s="74"/>
      <c r="NKR209" s="68"/>
      <c r="NKS209" s="73"/>
      <c r="NKT209" s="74"/>
      <c r="NKU209" s="68"/>
      <c r="NKV209" s="73"/>
      <c r="NKW209" s="74"/>
      <c r="NKX209" s="68"/>
      <c r="NKY209" s="73"/>
      <c r="NKZ209" s="74"/>
      <c r="NLA209" s="68"/>
      <c r="NLB209" s="73"/>
      <c r="NLC209" s="74"/>
      <c r="NLD209" s="68"/>
      <c r="NLE209" s="73"/>
      <c r="NLF209" s="74"/>
      <c r="NLG209" s="68"/>
      <c r="NLH209" s="73"/>
      <c r="NLI209" s="74"/>
      <c r="NLJ209" s="68"/>
      <c r="NLK209" s="73"/>
      <c r="NLL209" s="74"/>
      <c r="NLM209" s="68"/>
      <c r="NLN209" s="73"/>
      <c r="NLO209" s="74"/>
      <c r="NLP209" s="68"/>
      <c r="NLQ209" s="73"/>
      <c r="NLR209" s="74"/>
      <c r="NLS209" s="68"/>
      <c r="NLT209" s="73"/>
      <c r="NLU209" s="74"/>
      <c r="NLV209" s="68"/>
      <c r="NLW209" s="73"/>
      <c r="NLX209" s="74"/>
      <c r="NLY209" s="68"/>
      <c r="NLZ209" s="73"/>
      <c r="NMA209" s="74"/>
      <c r="NMB209" s="68"/>
      <c r="NMC209" s="73"/>
      <c r="NMD209" s="74"/>
      <c r="NME209" s="68"/>
      <c r="NMF209" s="73"/>
      <c r="NMG209" s="74"/>
      <c r="NMH209" s="68"/>
      <c r="NMI209" s="73"/>
      <c r="NMJ209" s="74"/>
      <c r="NMK209" s="68"/>
      <c r="NML209" s="73"/>
      <c r="NMM209" s="74"/>
      <c r="NMN209" s="68"/>
      <c r="NMO209" s="73"/>
      <c r="NMP209" s="74"/>
      <c r="NMQ209" s="68"/>
      <c r="NMR209" s="73"/>
      <c r="NMS209" s="74"/>
      <c r="NMT209" s="68"/>
      <c r="NMU209" s="73"/>
      <c r="NMV209" s="74"/>
      <c r="NMW209" s="68"/>
      <c r="NMX209" s="73"/>
      <c r="NMY209" s="74"/>
      <c r="NMZ209" s="68"/>
      <c r="NNA209" s="73"/>
      <c r="NNB209" s="74"/>
      <c r="NNC209" s="68"/>
      <c r="NND209" s="73"/>
      <c r="NNE209" s="74"/>
      <c r="NNF209" s="68"/>
      <c r="NNG209" s="73"/>
      <c r="NNH209" s="74"/>
      <c r="NNI209" s="68"/>
      <c r="NNJ209" s="73"/>
      <c r="NNK209" s="74"/>
      <c r="NNL209" s="68"/>
      <c r="NNM209" s="73"/>
      <c r="NNN209" s="74"/>
      <c r="NNO209" s="68"/>
      <c r="NNP209" s="73"/>
      <c r="NNQ209" s="74"/>
      <c r="NNR209" s="68"/>
      <c r="NNS209" s="73"/>
      <c r="NNT209" s="74"/>
      <c r="NNU209" s="68"/>
      <c r="NNV209" s="73"/>
      <c r="NNW209" s="74"/>
      <c r="NNX209" s="68"/>
      <c r="NNY209" s="73"/>
      <c r="NNZ209" s="74"/>
      <c r="NOA209" s="68"/>
      <c r="NOB209" s="73"/>
      <c r="NOC209" s="74"/>
      <c r="NOD209" s="68"/>
      <c r="NOE209" s="73"/>
      <c r="NOF209" s="74"/>
      <c r="NOG209" s="68"/>
      <c r="NOH209" s="73"/>
      <c r="NOI209" s="74"/>
      <c r="NOJ209" s="68"/>
      <c r="NOK209" s="73"/>
      <c r="NOL209" s="74"/>
      <c r="NOM209" s="68"/>
      <c r="NON209" s="73"/>
      <c r="NOO209" s="74"/>
      <c r="NOP209" s="68"/>
      <c r="NOQ209" s="73"/>
      <c r="NOR209" s="74"/>
      <c r="NOS209" s="68"/>
      <c r="NOT209" s="73"/>
      <c r="NOU209" s="74"/>
      <c r="NOV209" s="68"/>
      <c r="NOW209" s="73"/>
      <c r="NOX209" s="74"/>
      <c r="NOY209" s="68"/>
      <c r="NOZ209" s="73"/>
      <c r="NPA209" s="74"/>
      <c r="NPB209" s="68"/>
      <c r="NPC209" s="73"/>
      <c r="NPD209" s="74"/>
      <c r="NPE209" s="68"/>
      <c r="NPF209" s="73"/>
      <c r="NPG209" s="74"/>
      <c r="NPH209" s="68"/>
      <c r="NPI209" s="73"/>
      <c r="NPJ209" s="74"/>
      <c r="NPK209" s="68"/>
      <c r="NPL209" s="73"/>
      <c r="NPM209" s="74"/>
      <c r="NPN209" s="68"/>
      <c r="NPO209" s="73"/>
      <c r="NPP209" s="74"/>
      <c r="NPQ209" s="68"/>
      <c r="NPR209" s="73"/>
      <c r="NPS209" s="74"/>
      <c r="NPT209" s="68"/>
      <c r="NPU209" s="73"/>
      <c r="NPV209" s="74"/>
      <c r="NPW209" s="68"/>
      <c r="NPX209" s="73"/>
      <c r="NPY209" s="74"/>
      <c r="NPZ209" s="68"/>
      <c r="NQA209" s="73"/>
      <c r="NQB209" s="74"/>
      <c r="NQC209" s="68"/>
      <c r="NQD209" s="73"/>
      <c r="NQE209" s="74"/>
      <c r="NQF209" s="68"/>
      <c r="NQG209" s="73"/>
      <c r="NQH209" s="74"/>
      <c r="NQI209" s="68"/>
      <c r="NQJ209" s="73"/>
      <c r="NQK209" s="74"/>
      <c r="NQL209" s="68"/>
      <c r="NQM209" s="73"/>
      <c r="NQN209" s="74"/>
      <c r="NQO209" s="68"/>
      <c r="NQP209" s="73"/>
      <c r="NQQ209" s="74"/>
      <c r="NQR209" s="68"/>
      <c r="NQS209" s="73"/>
      <c r="NQT209" s="74"/>
      <c r="NQU209" s="68"/>
      <c r="NQV209" s="73"/>
      <c r="NQW209" s="74"/>
      <c r="NQX209" s="68"/>
      <c r="NQY209" s="73"/>
      <c r="NQZ209" s="74"/>
      <c r="NRA209" s="68"/>
      <c r="NRB209" s="73"/>
      <c r="NRC209" s="74"/>
      <c r="NRD209" s="68"/>
      <c r="NRE209" s="73"/>
      <c r="NRF209" s="74"/>
      <c r="NRG209" s="68"/>
      <c r="NRH209" s="73"/>
      <c r="NRI209" s="74"/>
      <c r="NRJ209" s="68"/>
      <c r="NRK209" s="73"/>
      <c r="NRL209" s="74"/>
      <c r="NRM209" s="68"/>
      <c r="NRN209" s="73"/>
      <c r="NRO209" s="74"/>
      <c r="NRP209" s="68"/>
      <c r="NRQ209" s="73"/>
      <c r="NRR209" s="74"/>
      <c r="NRS209" s="68"/>
      <c r="NRT209" s="73"/>
      <c r="NRU209" s="74"/>
      <c r="NRV209" s="68"/>
      <c r="NRW209" s="73"/>
      <c r="NRX209" s="74"/>
      <c r="NRY209" s="68"/>
      <c r="NRZ209" s="73"/>
      <c r="NSA209" s="74"/>
      <c r="NSB209" s="68"/>
      <c r="NSC209" s="73"/>
      <c r="NSD209" s="74"/>
      <c r="NSE209" s="68"/>
      <c r="NSF209" s="73"/>
      <c r="NSG209" s="74"/>
      <c r="NSH209" s="68"/>
      <c r="NSI209" s="73"/>
      <c r="NSJ209" s="74"/>
      <c r="NSK209" s="68"/>
      <c r="NSL209" s="73"/>
      <c r="NSM209" s="74"/>
      <c r="NSN209" s="68"/>
      <c r="NSO209" s="73"/>
      <c r="NSP209" s="74"/>
      <c r="NSQ209" s="68"/>
      <c r="NSR209" s="73"/>
      <c r="NSS209" s="74"/>
      <c r="NST209" s="68"/>
      <c r="NSU209" s="73"/>
      <c r="NSV209" s="74"/>
      <c r="NSW209" s="68"/>
      <c r="NSX209" s="73"/>
      <c r="NSY209" s="74"/>
      <c r="NSZ209" s="68"/>
      <c r="NTA209" s="73"/>
      <c r="NTB209" s="74"/>
      <c r="NTC209" s="68"/>
      <c r="NTD209" s="73"/>
      <c r="NTE209" s="74"/>
      <c r="NTF209" s="68"/>
      <c r="NTG209" s="73"/>
      <c r="NTH209" s="74"/>
      <c r="NTI209" s="68"/>
      <c r="NTJ209" s="73"/>
      <c r="NTK209" s="74"/>
      <c r="NTL209" s="68"/>
      <c r="NTM209" s="73"/>
      <c r="NTN209" s="74"/>
      <c r="NTO209" s="68"/>
      <c r="NTP209" s="73"/>
      <c r="NTQ209" s="74"/>
      <c r="NTR209" s="68"/>
      <c r="NTS209" s="73"/>
      <c r="NTT209" s="74"/>
      <c r="NTU209" s="68"/>
      <c r="NTV209" s="73"/>
      <c r="NTW209" s="74"/>
      <c r="NTX209" s="68"/>
      <c r="NTY209" s="73"/>
      <c r="NTZ209" s="74"/>
      <c r="NUA209" s="68"/>
      <c r="NUB209" s="73"/>
      <c r="NUC209" s="74"/>
      <c r="NUD209" s="68"/>
      <c r="NUE209" s="73"/>
      <c r="NUF209" s="74"/>
      <c r="NUG209" s="68"/>
      <c r="NUH209" s="73"/>
      <c r="NUI209" s="74"/>
      <c r="NUJ209" s="68"/>
      <c r="NUK209" s="73"/>
      <c r="NUL209" s="74"/>
      <c r="NUM209" s="68"/>
      <c r="NUN209" s="73"/>
      <c r="NUO209" s="74"/>
      <c r="NUP209" s="68"/>
      <c r="NUQ209" s="73"/>
      <c r="NUR209" s="74"/>
      <c r="NUS209" s="68"/>
      <c r="NUT209" s="73"/>
      <c r="NUU209" s="74"/>
      <c r="NUV209" s="68"/>
      <c r="NUW209" s="73"/>
      <c r="NUX209" s="74"/>
      <c r="NUY209" s="68"/>
      <c r="NUZ209" s="73"/>
      <c r="NVA209" s="74"/>
      <c r="NVB209" s="68"/>
      <c r="NVC209" s="73"/>
      <c r="NVD209" s="74"/>
      <c r="NVE209" s="68"/>
      <c r="NVF209" s="73"/>
      <c r="NVG209" s="74"/>
      <c r="NVH209" s="68"/>
      <c r="NVI209" s="73"/>
      <c r="NVJ209" s="74"/>
      <c r="NVK209" s="68"/>
      <c r="NVL209" s="73"/>
      <c r="NVM209" s="74"/>
      <c r="NVN209" s="68"/>
      <c r="NVO209" s="73"/>
      <c r="NVP209" s="74"/>
      <c r="NVQ209" s="68"/>
      <c r="NVR209" s="73"/>
      <c r="NVS209" s="74"/>
      <c r="NVT209" s="68"/>
      <c r="NVU209" s="73"/>
      <c r="NVV209" s="74"/>
      <c r="NVW209" s="68"/>
      <c r="NVX209" s="73"/>
      <c r="NVY209" s="74"/>
      <c r="NVZ209" s="68"/>
      <c r="NWA209" s="73"/>
      <c r="NWB209" s="74"/>
      <c r="NWC209" s="68"/>
      <c r="NWD209" s="73"/>
      <c r="NWE209" s="74"/>
      <c r="NWF209" s="68"/>
      <c r="NWG209" s="73"/>
      <c r="NWH209" s="74"/>
      <c r="NWI209" s="68"/>
      <c r="NWJ209" s="73"/>
      <c r="NWK209" s="74"/>
      <c r="NWL209" s="68"/>
      <c r="NWM209" s="73"/>
      <c r="NWN209" s="74"/>
      <c r="NWO209" s="68"/>
      <c r="NWP209" s="73"/>
      <c r="NWQ209" s="74"/>
      <c r="NWR209" s="68"/>
      <c r="NWS209" s="73"/>
      <c r="NWT209" s="74"/>
      <c r="NWU209" s="68"/>
      <c r="NWV209" s="73"/>
      <c r="NWW209" s="74"/>
      <c r="NWX209" s="68"/>
      <c r="NWY209" s="73"/>
      <c r="NWZ209" s="74"/>
      <c r="NXA209" s="68"/>
      <c r="NXB209" s="73"/>
      <c r="NXC209" s="74"/>
      <c r="NXD209" s="68"/>
      <c r="NXE209" s="73"/>
      <c r="NXF209" s="74"/>
      <c r="NXG209" s="68"/>
      <c r="NXH209" s="73"/>
      <c r="NXI209" s="74"/>
      <c r="NXJ209" s="68"/>
      <c r="NXK209" s="73"/>
      <c r="NXL209" s="74"/>
      <c r="NXM209" s="68"/>
      <c r="NXN209" s="73"/>
      <c r="NXO209" s="74"/>
      <c r="NXP209" s="68"/>
      <c r="NXQ209" s="73"/>
      <c r="NXR209" s="74"/>
      <c r="NXS209" s="68"/>
      <c r="NXT209" s="73"/>
      <c r="NXU209" s="74"/>
      <c r="NXV209" s="68"/>
      <c r="NXW209" s="73"/>
      <c r="NXX209" s="74"/>
      <c r="NXY209" s="68"/>
      <c r="NXZ209" s="73"/>
      <c r="NYA209" s="74"/>
      <c r="NYB209" s="68"/>
      <c r="NYC209" s="73"/>
      <c r="NYD209" s="74"/>
      <c r="NYE209" s="68"/>
      <c r="NYF209" s="73"/>
      <c r="NYG209" s="74"/>
      <c r="NYH209" s="68"/>
      <c r="NYI209" s="73"/>
      <c r="NYJ209" s="74"/>
      <c r="NYK209" s="68"/>
      <c r="NYL209" s="73"/>
      <c r="NYM209" s="74"/>
      <c r="NYN209" s="68"/>
      <c r="NYO209" s="73"/>
      <c r="NYP209" s="74"/>
      <c r="NYQ209" s="68"/>
      <c r="NYR209" s="73"/>
      <c r="NYS209" s="74"/>
      <c r="NYT209" s="68"/>
      <c r="NYU209" s="73"/>
      <c r="NYV209" s="74"/>
      <c r="NYW209" s="68"/>
      <c r="NYX209" s="73"/>
      <c r="NYY209" s="74"/>
      <c r="NYZ209" s="68"/>
      <c r="NZA209" s="73"/>
      <c r="NZB209" s="74"/>
      <c r="NZC209" s="68"/>
      <c r="NZD209" s="73"/>
      <c r="NZE209" s="74"/>
      <c r="NZF209" s="68"/>
      <c r="NZG209" s="73"/>
      <c r="NZH209" s="74"/>
      <c r="NZI209" s="68"/>
      <c r="NZJ209" s="73"/>
      <c r="NZK209" s="74"/>
      <c r="NZL209" s="68"/>
      <c r="NZM209" s="73"/>
      <c r="NZN209" s="74"/>
      <c r="NZO209" s="68"/>
      <c r="NZP209" s="73"/>
      <c r="NZQ209" s="74"/>
      <c r="NZR209" s="68"/>
      <c r="NZS209" s="73"/>
      <c r="NZT209" s="74"/>
      <c r="NZU209" s="68"/>
      <c r="NZV209" s="73"/>
      <c r="NZW209" s="74"/>
      <c r="NZX209" s="68"/>
      <c r="NZY209" s="73"/>
      <c r="NZZ209" s="74"/>
      <c r="OAA209" s="68"/>
      <c r="OAB209" s="73"/>
      <c r="OAC209" s="74"/>
      <c r="OAD209" s="68"/>
      <c r="OAE209" s="73"/>
      <c r="OAF209" s="74"/>
      <c r="OAG209" s="68"/>
      <c r="OAH209" s="73"/>
      <c r="OAI209" s="74"/>
      <c r="OAJ209" s="68"/>
      <c r="OAK209" s="73"/>
      <c r="OAL209" s="74"/>
      <c r="OAM209" s="68"/>
      <c r="OAN209" s="73"/>
      <c r="OAO209" s="74"/>
      <c r="OAP209" s="68"/>
      <c r="OAQ209" s="73"/>
      <c r="OAR209" s="74"/>
      <c r="OAS209" s="68"/>
      <c r="OAT209" s="73"/>
      <c r="OAU209" s="74"/>
      <c r="OAV209" s="68"/>
      <c r="OAW209" s="73"/>
      <c r="OAX209" s="74"/>
      <c r="OAY209" s="68"/>
      <c r="OAZ209" s="73"/>
      <c r="OBA209" s="74"/>
      <c r="OBB209" s="68"/>
      <c r="OBC209" s="73"/>
      <c r="OBD209" s="74"/>
      <c r="OBE209" s="68"/>
      <c r="OBF209" s="73"/>
      <c r="OBG209" s="74"/>
      <c r="OBH209" s="68"/>
      <c r="OBI209" s="73"/>
      <c r="OBJ209" s="74"/>
      <c r="OBK209" s="68"/>
      <c r="OBL209" s="73"/>
      <c r="OBM209" s="74"/>
      <c r="OBN209" s="68"/>
      <c r="OBO209" s="73"/>
      <c r="OBP209" s="74"/>
      <c r="OBQ209" s="68"/>
      <c r="OBR209" s="73"/>
      <c r="OBS209" s="74"/>
      <c r="OBT209" s="68"/>
      <c r="OBU209" s="73"/>
      <c r="OBV209" s="74"/>
      <c r="OBW209" s="68"/>
      <c r="OBX209" s="73"/>
      <c r="OBY209" s="74"/>
      <c r="OBZ209" s="68"/>
      <c r="OCA209" s="73"/>
      <c r="OCB209" s="74"/>
      <c r="OCC209" s="68"/>
      <c r="OCD209" s="73"/>
      <c r="OCE209" s="74"/>
      <c r="OCF209" s="68"/>
      <c r="OCG209" s="73"/>
      <c r="OCH209" s="74"/>
      <c r="OCI209" s="68"/>
      <c r="OCJ209" s="73"/>
      <c r="OCK209" s="74"/>
      <c r="OCL209" s="68"/>
      <c r="OCM209" s="73"/>
      <c r="OCN209" s="74"/>
      <c r="OCO209" s="68"/>
      <c r="OCP209" s="73"/>
      <c r="OCQ209" s="74"/>
      <c r="OCR209" s="68"/>
      <c r="OCS209" s="73"/>
      <c r="OCT209" s="74"/>
      <c r="OCU209" s="68"/>
      <c r="OCV209" s="73"/>
      <c r="OCW209" s="74"/>
      <c r="OCX209" s="68"/>
      <c r="OCY209" s="73"/>
      <c r="OCZ209" s="74"/>
      <c r="ODA209" s="68"/>
      <c r="ODB209" s="73"/>
      <c r="ODC209" s="74"/>
      <c r="ODD209" s="68"/>
      <c r="ODE209" s="73"/>
      <c r="ODF209" s="74"/>
      <c r="ODG209" s="68"/>
      <c r="ODH209" s="73"/>
      <c r="ODI209" s="74"/>
      <c r="ODJ209" s="68"/>
      <c r="ODK209" s="73"/>
      <c r="ODL209" s="74"/>
      <c r="ODM209" s="68"/>
      <c r="ODN209" s="73"/>
      <c r="ODO209" s="74"/>
      <c r="ODP209" s="68"/>
      <c r="ODQ209" s="73"/>
      <c r="ODR209" s="74"/>
      <c r="ODS209" s="68"/>
      <c r="ODT209" s="73"/>
      <c r="ODU209" s="74"/>
      <c r="ODV209" s="68"/>
      <c r="ODW209" s="73"/>
      <c r="ODX209" s="74"/>
      <c r="ODY209" s="68"/>
      <c r="ODZ209" s="73"/>
      <c r="OEA209" s="74"/>
      <c r="OEB209" s="68"/>
      <c r="OEC209" s="73"/>
      <c r="OED209" s="74"/>
      <c r="OEE209" s="68"/>
      <c r="OEF209" s="73"/>
      <c r="OEG209" s="74"/>
      <c r="OEH209" s="68"/>
      <c r="OEI209" s="73"/>
      <c r="OEJ209" s="74"/>
      <c r="OEK209" s="68"/>
      <c r="OEL209" s="73"/>
      <c r="OEM209" s="74"/>
      <c r="OEN209" s="68"/>
      <c r="OEO209" s="73"/>
      <c r="OEP209" s="74"/>
      <c r="OEQ209" s="68"/>
      <c r="OER209" s="73"/>
      <c r="OES209" s="74"/>
      <c r="OET209" s="68"/>
      <c r="OEU209" s="73"/>
      <c r="OEV209" s="74"/>
      <c r="OEW209" s="68"/>
      <c r="OEX209" s="73"/>
      <c r="OEY209" s="74"/>
      <c r="OEZ209" s="68"/>
      <c r="OFA209" s="73"/>
      <c r="OFB209" s="74"/>
      <c r="OFC209" s="68"/>
      <c r="OFD209" s="73"/>
      <c r="OFE209" s="74"/>
      <c r="OFF209" s="68"/>
      <c r="OFG209" s="73"/>
      <c r="OFH209" s="74"/>
      <c r="OFI209" s="68"/>
      <c r="OFJ209" s="73"/>
      <c r="OFK209" s="74"/>
      <c r="OFL209" s="68"/>
      <c r="OFM209" s="73"/>
      <c r="OFN209" s="74"/>
      <c r="OFO209" s="68"/>
      <c r="OFP209" s="73"/>
      <c r="OFQ209" s="74"/>
      <c r="OFR209" s="68"/>
      <c r="OFS209" s="73"/>
      <c r="OFT209" s="74"/>
      <c r="OFU209" s="68"/>
      <c r="OFV209" s="73"/>
      <c r="OFW209" s="74"/>
      <c r="OFX209" s="68"/>
      <c r="OFY209" s="73"/>
      <c r="OFZ209" s="74"/>
      <c r="OGA209" s="68"/>
      <c r="OGB209" s="73"/>
      <c r="OGC209" s="74"/>
      <c r="OGD209" s="68"/>
      <c r="OGE209" s="73"/>
      <c r="OGF209" s="74"/>
      <c r="OGG209" s="68"/>
      <c r="OGH209" s="73"/>
      <c r="OGI209" s="74"/>
      <c r="OGJ209" s="68"/>
      <c r="OGK209" s="73"/>
      <c r="OGL209" s="74"/>
      <c r="OGM209" s="68"/>
      <c r="OGN209" s="73"/>
      <c r="OGO209" s="74"/>
      <c r="OGP209" s="68"/>
      <c r="OGQ209" s="73"/>
      <c r="OGR209" s="74"/>
      <c r="OGS209" s="68"/>
      <c r="OGT209" s="73"/>
      <c r="OGU209" s="74"/>
      <c r="OGV209" s="68"/>
      <c r="OGW209" s="73"/>
      <c r="OGX209" s="74"/>
      <c r="OGY209" s="68"/>
      <c r="OGZ209" s="73"/>
      <c r="OHA209" s="74"/>
      <c r="OHB209" s="68"/>
      <c r="OHC209" s="73"/>
      <c r="OHD209" s="74"/>
      <c r="OHE209" s="68"/>
      <c r="OHF209" s="73"/>
      <c r="OHG209" s="74"/>
      <c r="OHH209" s="68"/>
      <c r="OHI209" s="73"/>
      <c r="OHJ209" s="74"/>
      <c r="OHK209" s="68"/>
      <c r="OHL209" s="73"/>
      <c r="OHM209" s="74"/>
      <c r="OHN209" s="68"/>
      <c r="OHO209" s="73"/>
      <c r="OHP209" s="74"/>
      <c r="OHQ209" s="68"/>
      <c r="OHR209" s="73"/>
      <c r="OHS209" s="74"/>
      <c r="OHT209" s="68"/>
      <c r="OHU209" s="73"/>
      <c r="OHV209" s="74"/>
      <c r="OHW209" s="68"/>
      <c r="OHX209" s="73"/>
      <c r="OHY209" s="74"/>
      <c r="OHZ209" s="68"/>
      <c r="OIA209" s="73"/>
      <c r="OIB209" s="74"/>
      <c r="OIC209" s="68"/>
      <c r="OID209" s="73"/>
      <c r="OIE209" s="74"/>
      <c r="OIF209" s="68"/>
      <c r="OIG209" s="73"/>
      <c r="OIH209" s="74"/>
      <c r="OII209" s="68"/>
      <c r="OIJ209" s="73"/>
      <c r="OIK209" s="74"/>
      <c r="OIL209" s="68"/>
      <c r="OIM209" s="73"/>
      <c r="OIN209" s="74"/>
      <c r="OIO209" s="68"/>
      <c r="OIP209" s="73"/>
      <c r="OIQ209" s="74"/>
      <c r="OIR209" s="68"/>
      <c r="OIS209" s="73"/>
      <c r="OIT209" s="74"/>
      <c r="OIU209" s="68"/>
      <c r="OIV209" s="73"/>
      <c r="OIW209" s="74"/>
      <c r="OIX209" s="68"/>
      <c r="OIY209" s="73"/>
      <c r="OIZ209" s="74"/>
      <c r="OJA209" s="68"/>
      <c r="OJB209" s="73"/>
      <c r="OJC209" s="74"/>
      <c r="OJD209" s="68"/>
      <c r="OJE209" s="73"/>
      <c r="OJF209" s="74"/>
      <c r="OJG209" s="68"/>
      <c r="OJH209" s="73"/>
      <c r="OJI209" s="74"/>
      <c r="OJJ209" s="68"/>
      <c r="OJK209" s="73"/>
      <c r="OJL209" s="74"/>
      <c r="OJM209" s="68"/>
      <c r="OJN209" s="73"/>
      <c r="OJO209" s="74"/>
      <c r="OJP209" s="68"/>
      <c r="OJQ209" s="73"/>
      <c r="OJR209" s="74"/>
      <c r="OJS209" s="68"/>
      <c r="OJT209" s="73"/>
      <c r="OJU209" s="74"/>
      <c r="OJV209" s="68"/>
      <c r="OJW209" s="73"/>
      <c r="OJX209" s="74"/>
      <c r="OJY209" s="68"/>
      <c r="OJZ209" s="73"/>
      <c r="OKA209" s="74"/>
      <c r="OKB209" s="68"/>
      <c r="OKC209" s="73"/>
      <c r="OKD209" s="74"/>
      <c r="OKE209" s="68"/>
      <c r="OKF209" s="73"/>
      <c r="OKG209" s="74"/>
      <c r="OKH209" s="68"/>
      <c r="OKI209" s="73"/>
      <c r="OKJ209" s="74"/>
      <c r="OKK209" s="68"/>
      <c r="OKL209" s="73"/>
      <c r="OKM209" s="74"/>
      <c r="OKN209" s="68"/>
      <c r="OKO209" s="73"/>
      <c r="OKP209" s="74"/>
      <c r="OKQ209" s="68"/>
      <c r="OKR209" s="73"/>
      <c r="OKS209" s="74"/>
      <c r="OKT209" s="68"/>
      <c r="OKU209" s="73"/>
      <c r="OKV209" s="74"/>
      <c r="OKW209" s="68"/>
      <c r="OKX209" s="73"/>
      <c r="OKY209" s="74"/>
      <c r="OKZ209" s="68"/>
      <c r="OLA209" s="73"/>
      <c r="OLB209" s="74"/>
      <c r="OLC209" s="68"/>
      <c r="OLD209" s="73"/>
      <c r="OLE209" s="74"/>
      <c r="OLF209" s="68"/>
      <c r="OLG209" s="73"/>
      <c r="OLH209" s="74"/>
      <c r="OLI209" s="68"/>
      <c r="OLJ209" s="73"/>
      <c r="OLK209" s="74"/>
      <c r="OLL209" s="68"/>
      <c r="OLM209" s="73"/>
      <c r="OLN209" s="74"/>
      <c r="OLO209" s="68"/>
      <c r="OLP209" s="73"/>
      <c r="OLQ209" s="74"/>
      <c r="OLR209" s="68"/>
      <c r="OLS209" s="73"/>
      <c r="OLT209" s="74"/>
      <c r="OLU209" s="68"/>
      <c r="OLV209" s="73"/>
      <c r="OLW209" s="74"/>
      <c r="OLX209" s="68"/>
      <c r="OLY209" s="73"/>
      <c r="OLZ209" s="74"/>
      <c r="OMA209" s="68"/>
      <c r="OMB209" s="73"/>
      <c r="OMC209" s="74"/>
      <c r="OMD209" s="68"/>
      <c r="OME209" s="73"/>
      <c r="OMF209" s="74"/>
      <c r="OMG209" s="68"/>
      <c r="OMH209" s="73"/>
      <c r="OMI209" s="74"/>
      <c r="OMJ209" s="68"/>
      <c r="OMK209" s="73"/>
      <c r="OML209" s="74"/>
      <c r="OMM209" s="68"/>
      <c r="OMN209" s="73"/>
      <c r="OMO209" s="74"/>
      <c r="OMP209" s="68"/>
      <c r="OMQ209" s="73"/>
      <c r="OMR209" s="74"/>
      <c r="OMS209" s="68"/>
      <c r="OMT209" s="73"/>
      <c r="OMU209" s="74"/>
      <c r="OMV209" s="68"/>
      <c r="OMW209" s="73"/>
      <c r="OMX209" s="74"/>
      <c r="OMY209" s="68"/>
      <c r="OMZ209" s="73"/>
      <c r="ONA209" s="74"/>
      <c r="ONB209" s="68"/>
      <c r="ONC209" s="73"/>
      <c r="OND209" s="74"/>
      <c r="ONE209" s="68"/>
      <c r="ONF209" s="73"/>
      <c r="ONG209" s="74"/>
      <c r="ONH209" s="68"/>
      <c r="ONI209" s="73"/>
      <c r="ONJ209" s="74"/>
      <c r="ONK209" s="68"/>
      <c r="ONL209" s="73"/>
      <c r="ONM209" s="74"/>
      <c r="ONN209" s="68"/>
      <c r="ONO209" s="73"/>
      <c r="ONP209" s="74"/>
      <c r="ONQ209" s="68"/>
      <c r="ONR209" s="73"/>
      <c r="ONS209" s="74"/>
      <c r="ONT209" s="68"/>
      <c r="ONU209" s="73"/>
      <c r="ONV209" s="74"/>
      <c r="ONW209" s="68"/>
      <c r="ONX209" s="73"/>
      <c r="ONY209" s="74"/>
      <c r="ONZ209" s="68"/>
      <c r="OOA209" s="73"/>
      <c r="OOB209" s="74"/>
      <c r="OOC209" s="68"/>
      <c r="OOD209" s="73"/>
      <c r="OOE209" s="74"/>
      <c r="OOF209" s="68"/>
      <c r="OOG209" s="73"/>
      <c r="OOH209" s="74"/>
      <c r="OOI209" s="68"/>
      <c r="OOJ209" s="73"/>
      <c r="OOK209" s="74"/>
      <c r="OOL209" s="68"/>
      <c r="OOM209" s="73"/>
      <c r="OON209" s="74"/>
      <c r="OOO209" s="68"/>
      <c r="OOP209" s="73"/>
      <c r="OOQ209" s="74"/>
      <c r="OOR209" s="68"/>
      <c r="OOS209" s="73"/>
      <c r="OOT209" s="74"/>
      <c r="OOU209" s="68"/>
      <c r="OOV209" s="73"/>
      <c r="OOW209" s="74"/>
      <c r="OOX209" s="68"/>
      <c r="OOY209" s="73"/>
      <c r="OOZ209" s="74"/>
      <c r="OPA209" s="68"/>
      <c r="OPB209" s="73"/>
      <c r="OPC209" s="74"/>
      <c r="OPD209" s="68"/>
      <c r="OPE209" s="73"/>
      <c r="OPF209" s="74"/>
      <c r="OPG209" s="68"/>
      <c r="OPH209" s="73"/>
      <c r="OPI209" s="74"/>
      <c r="OPJ209" s="68"/>
      <c r="OPK209" s="73"/>
      <c r="OPL209" s="74"/>
      <c r="OPM209" s="68"/>
      <c r="OPN209" s="73"/>
      <c r="OPO209" s="74"/>
      <c r="OPP209" s="68"/>
      <c r="OPQ209" s="73"/>
      <c r="OPR209" s="74"/>
      <c r="OPS209" s="68"/>
      <c r="OPT209" s="73"/>
      <c r="OPU209" s="74"/>
      <c r="OPV209" s="68"/>
      <c r="OPW209" s="73"/>
      <c r="OPX209" s="74"/>
      <c r="OPY209" s="68"/>
      <c r="OPZ209" s="73"/>
      <c r="OQA209" s="74"/>
      <c r="OQB209" s="68"/>
      <c r="OQC209" s="73"/>
      <c r="OQD209" s="74"/>
      <c r="OQE209" s="68"/>
      <c r="OQF209" s="73"/>
      <c r="OQG209" s="74"/>
      <c r="OQH209" s="68"/>
      <c r="OQI209" s="73"/>
      <c r="OQJ209" s="74"/>
      <c r="OQK209" s="68"/>
      <c r="OQL209" s="73"/>
      <c r="OQM209" s="74"/>
      <c r="OQN209" s="68"/>
      <c r="OQO209" s="73"/>
      <c r="OQP209" s="74"/>
      <c r="OQQ209" s="68"/>
      <c r="OQR209" s="73"/>
      <c r="OQS209" s="74"/>
      <c r="OQT209" s="68"/>
      <c r="OQU209" s="73"/>
      <c r="OQV209" s="74"/>
      <c r="OQW209" s="68"/>
      <c r="OQX209" s="73"/>
      <c r="OQY209" s="74"/>
      <c r="OQZ209" s="68"/>
      <c r="ORA209" s="73"/>
      <c r="ORB209" s="74"/>
      <c r="ORC209" s="68"/>
      <c r="ORD209" s="73"/>
      <c r="ORE209" s="74"/>
      <c r="ORF209" s="68"/>
      <c r="ORG209" s="73"/>
      <c r="ORH209" s="74"/>
      <c r="ORI209" s="68"/>
      <c r="ORJ209" s="73"/>
      <c r="ORK209" s="74"/>
      <c r="ORL209" s="68"/>
      <c r="ORM209" s="73"/>
      <c r="ORN209" s="74"/>
      <c r="ORO209" s="68"/>
      <c r="ORP209" s="73"/>
      <c r="ORQ209" s="74"/>
      <c r="ORR209" s="68"/>
      <c r="ORS209" s="73"/>
      <c r="ORT209" s="74"/>
      <c r="ORU209" s="68"/>
      <c r="ORV209" s="73"/>
      <c r="ORW209" s="74"/>
      <c r="ORX209" s="68"/>
      <c r="ORY209" s="73"/>
      <c r="ORZ209" s="74"/>
      <c r="OSA209" s="68"/>
      <c r="OSB209" s="73"/>
      <c r="OSC209" s="74"/>
      <c r="OSD209" s="68"/>
      <c r="OSE209" s="73"/>
      <c r="OSF209" s="74"/>
      <c r="OSG209" s="68"/>
      <c r="OSH209" s="73"/>
      <c r="OSI209" s="74"/>
      <c r="OSJ209" s="68"/>
      <c r="OSK209" s="73"/>
      <c r="OSL209" s="74"/>
      <c r="OSM209" s="68"/>
      <c r="OSN209" s="73"/>
      <c r="OSO209" s="74"/>
      <c r="OSP209" s="68"/>
      <c r="OSQ209" s="73"/>
      <c r="OSR209" s="74"/>
      <c r="OSS209" s="68"/>
      <c r="OST209" s="73"/>
      <c r="OSU209" s="74"/>
      <c r="OSV209" s="68"/>
      <c r="OSW209" s="73"/>
      <c r="OSX209" s="74"/>
      <c r="OSY209" s="68"/>
      <c r="OSZ209" s="73"/>
      <c r="OTA209" s="74"/>
      <c r="OTB209" s="68"/>
      <c r="OTC209" s="73"/>
      <c r="OTD209" s="74"/>
      <c r="OTE209" s="68"/>
      <c r="OTF209" s="73"/>
      <c r="OTG209" s="74"/>
      <c r="OTH209" s="68"/>
      <c r="OTI209" s="73"/>
      <c r="OTJ209" s="74"/>
      <c r="OTK209" s="68"/>
      <c r="OTL209" s="73"/>
      <c r="OTM209" s="74"/>
      <c r="OTN209" s="68"/>
      <c r="OTO209" s="73"/>
      <c r="OTP209" s="74"/>
      <c r="OTQ209" s="68"/>
      <c r="OTR209" s="73"/>
      <c r="OTS209" s="74"/>
      <c r="OTT209" s="68"/>
      <c r="OTU209" s="73"/>
      <c r="OTV209" s="74"/>
      <c r="OTW209" s="68"/>
      <c r="OTX209" s="73"/>
      <c r="OTY209" s="74"/>
      <c r="OTZ209" s="68"/>
      <c r="OUA209" s="73"/>
      <c r="OUB209" s="74"/>
      <c r="OUC209" s="68"/>
      <c r="OUD209" s="73"/>
      <c r="OUE209" s="74"/>
      <c r="OUF209" s="68"/>
      <c r="OUG209" s="73"/>
      <c r="OUH209" s="74"/>
      <c r="OUI209" s="68"/>
      <c r="OUJ209" s="73"/>
      <c r="OUK209" s="74"/>
      <c r="OUL209" s="68"/>
      <c r="OUM209" s="73"/>
      <c r="OUN209" s="74"/>
      <c r="OUO209" s="68"/>
      <c r="OUP209" s="73"/>
      <c r="OUQ209" s="74"/>
      <c r="OUR209" s="68"/>
      <c r="OUS209" s="73"/>
      <c r="OUT209" s="74"/>
      <c r="OUU209" s="68"/>
      <c r="OUV209" s="73"/>
      <c r="OUW209" s="74"/>
      <c r="OUX209" s="68"/>
      <c r="OUY209" s="73"/>
      <c r="OUZ209" s="74"/>
      <c r="OVA209" s="68"/>
      <c r="OVB209" s="73"/>
      <c r="OVC209" s="74"/>
      <c r="OVD209" s="68"/>
      <c r="OVE209" s="73"/>
      <c r="OVF209" s="74"/>
      <c r="OVG209" s="68"/>
      <c r="OVH209" s="73"/>
      <c r="OVI209" s="74"/>
      <c r="OVJ209" s="68"/>
      <c r="OVK209" s="73"/>
      <c r="OVL209" s="74"/>
      <c r="OVM209" s="68"/>
      <c r="OVN209" s="73"/>
      <c r="OVO209" s="74"/>
      <c r="OVP209" s="68"/>
      <c r="OVQ209" s="73"/>
      <c r="OVR209" s="74"/>
      <c r="OVS209" s="68"/>
      <c r="OVT209" s="73"/>
      <c r="OVU209" s="74"/>
      <c r="OVV209" s="68"/>
      <c r="OVW209" s="73"/>
      <c r="OVX209" s="74"/>
      <c r="OVY209" s="68"/>
      <c r="OVZ209" s="73"/>
      <c r="OWA209" s="74"/>
      <c r="OWB209" s="68"/>
      <c r="OWC209" s="73"/>
      <c r="OWD209" s="74"/>
      <c r="OWE209" s="68"/>
      <c r="OWF209" s="73"/>
      <c r="OWG209" s="74"/>
      <c r="OWH209" s="68"/>
      <c r="OWI209" s="73"/>
      <c r="OWJ209" s="74"/>
      <c r="OWK209" s="68"/>
      <c r="OWL209" s="73"/>
      <c r="OWM209" s="74"/>
      <c r="OWN209" s="68"/>
      <c r="OWO209" s="73"/>
      <c r="OWP209" s="74"/>
      <c r="OWQ209" s="68"/>
      <c r="OWR209" s="73"/>
      <c r="OWS209" s="74"/>
      <c r="OWT209" s="68"/>
      <c r="OWU209" s="73"/>
      <c r="OWV209" s="74"/>
      <c r="OWW209" s="68"/>
      <c r="OWX209" s="73"/>
      <c r="OWY209" s="74"/>
      <c r="OWZ209" s="68"/>
      <c r="OXA209" s="73"/>
      <c r="OXB209" s="74"/>
      <c r="OXC209" s="68"/>
      <c r="OXD209" s="73"/>
      <c r="OXE209" s="74"/>
      <c r="OXF209" s="68"/>
      <c r="OXG209" s="73"/>
      <c r="OXH209" s="74"/>
      <c r="OXI209" s="68"/>
      <c r="OXJ209" s="73"/>
      <c r="OXK209" s="74"/>
      <c r="OXL209" s="68"/>
      <c r="OXM209" s="73"/>
      <c r="OXN209" s="74"/>
      <c r="OXO209" s="68"/>
      <c r="OXP209" s="73"/>
      <c r="OXQ209" s="74"/>
      <c r="OXR209" s="68"/>
      <c r="OXS209" s="73"/>
      <c r="OXT209" s="74"/>
      <c r="OXU209" s="68"/>
      <c r="OXV209" s="73"/>
      <c r="OXW209" s="74"/>
      <c r="OXX209" s="68"/>
      <c r="OXY209" s="73"/>
      <c r="OXZ209" s="74"/>
      <c r="OYA209" s="68"/>
      <c r="OYB209" s="73"/>
      <c r="OYC209" s="74"/>
      <c r="OYD209" s="68"/>
      <c r="OYE209" s="73"/>
      <c r="OYF209" s="74"/>
      <c r="OYG209" s="68"/>
      <c r="OYH209" s="73"/>
      <c r="OYI209" s="74"/>
      <c r="OYJ209" s="68"/>
      <c r="OYK209" s="73"/>
      <c r="OYL209" s="74"/>
      <c r="OYM209" s="68"/>
      <c r="OYN209" s="73"/>
      <c r="OYO209" s="74"/>
      <c r="OYP209" s="68"/>
      <c r="OYQ209" s="73"/>
      <c r="OYR209" s="74"/>
      <c r="OYS209" s="68"/>
      <c r="OYT209" s="73"/>
      <c r="OYU209" s="74"/>
      <c r="OYV209" s="68"/>
      <c r="OYW209" s="73"/>
      <c r="OYX209" s="74"/>
      <c r="OYY209" s="68"/>
      <c r="OYZ209" s="73"/>
      <c r="OZA209" s="74"/>
      <c r="OZB209" s="68"/>
      <c r="OZC209" s="73"/>
      <c r="OZD209" s="74"/>
      <c r="OZE209" s="68"/>
      <c r="OZF209" s="73"/>
      <c r="OZG209" s="74"/>
      <c r="OZH209" s="68"/>
      <c r="OZI209" s="73"/>
      <c r="OZJ209" s="74"/>
      <c r="OZK209" s="68"/>
      <c r="OZL209" s="73"/>
      <c r="OZM209" s="74"/>
      <c r="OZN209" s="68"/>
      <c r="OZO209" s="73"/>
      <c r="OZP209" s="74"/>
      <c r="OZQ209" s="68"/>
      <c r="OZR209" s="73"/>
      <c r="OZS209" s="74"/>
      <c r="OZT209" s="68"/>
      <c r="OZU209" s="73"/>
      <c r="OZV209" s="74"/>
      <c r="OZW209" s="68"/>
      <c r="OZX209" s="73"/>
      <c r="OZY209" s="74"/>
      <c r="OZZ209" s="68"/>
      <c r="PAA209" s="73"/>
      <c r="PAB209" s="74"/>
      <c r="PAC209" s="68"/>
      <c r="PAD209" s="73"/>
      <c r="PAE209" s="74"/>
      <c r="PAF209" s="68"/>
      <c r="PAG209" s="73"/>
      <c r="PAH209" s="74"/>
      <c r="PAI209" s="68"/>
      <c r="PAJ209" s="73"/>
      <c r="PAK209" s="74"/>
      <c r="PAL209" s="68"/>
      <c r="PAM209" s="73"/>
      <c r="PAN209" s="74"/>
      <c r="PAO209" s="68"/>
      <c r="PAP209" s="73"/>
      <c r="PAQ209" s="74"/>
      <c r="PAR209" s="68"/>
      <c r="PAS209" s="73"/>
      <c r="PAT209" s="74"/>
      <c r="PAU209" s="68"/>
      <c r="PAV209" s="73"/>
      <c r="PAW209" s="74"/>
      <c r="PAX209" s="68"/>
      <c r="PAY209" s="73"/>
      <c r="PAZ209" s="74"/>
      <c r="PBA209" s="68"/>
      <c r="PBB209" s="73"/>
      <c r="PBC209" s="74"/>
      <c r="PBD209" s="68"/>
      <c r="PBE209" s="73"/>
      <c r="PBF209" s="74"/>
      <c r="PBG209" s="68"/>
      <c r="PBH209" s="73"/>
      <c r="PBI209" s="74"/>
      <c r="PBJ209" s="68"/>
      <c r="PBK209" s="73"/>
      <c r="PBL209" s="74"/>
      <c r="PBM209" s="68"/>
      <c r="PBN209" s="73"/>
      <c r="PBO209" s="74"/>
      <c r="PBP209" s="68"/>
      <c r="PBQ209" s="73"/>
      <c r="PBR209" s="74"/>
      <c r="PBS209" s="68"/>
      <c r="PBT209" s="73"/>
      <c r="PBU209" s="74"/>
      <c r="PBV209" s="68"/>
      <c r="PBW209" s="73"/>
      <c r="PBX209" s="74"/>
      <c r="PBY209" s="68"/>
      <c r="PBZ209" s="73"/>
      <c r="PCA209" s="74"/>
      <c r="PCB209" s="68"/>
      <c r="PCC209" s="73"/>
      <c r="PCD209" s="74"/>
      <c r="PCE209" s="68"/>
      <c r="PCF209" s="73"/>
      <c r="PCG209" s="74"/>
      <c r="PCH209" s="68"/>
      <c r="PCI209" s="73"/>
      <c r="PCJ209" s="74"/>
      <c r="PCK209" s="68"/>
      <c r="PCL209" s="73"/>
      <c r="PCM209" s="74"/>
      <c r="PCN209" s="68"/>
      <c r="PCO209" s="73"/>
      <c r="PCP209" s="74"/>
      <c r="PCQ209" s="68"/>
      <c r="PCR209" s="73"/>
      <c r="PCS209" s="74"/>
      <c r="PCT209" s="68"/>
      <c r="PCU209" s="73"/>
      <c r="PCV209" s="74"/>
      <c r="PCW209" s="68"/>
      <c r="PCX209" s="73"/>
      <c r="PCY209" s="74"/>
      <c r="PCZ209" s="68"/>
      <c r="PDA209" s="73"/>
      <c r="PDB209" s="74"/>
      <c r="PDC209" s="68"/>
      <c r="PDD209" s="73"/>
      <c r="PDE209" s="74"/>
      <c r="PDF209" s="68"/>
      <c r="PDG209" s="73"/>
      <c r="PDH209" s="74"/>
      <c r="PDI209" s="68"/>
      <c r="PDJ209" s="73"/>
      <c r="PDK209" s="74"/>
      <c r="PDL209" s="68"/>
      <c r="PDM209" s="73"/>
      <c r="PDN209" s="74"/>
      <c r="PDO209" s="68"/>
      <c r="PDP209" s="73"/>
      <c r="PDQ209" s="74"/>
      <c r="PDR209" s="68"/>
      <c r="PDS209" s="73"/>
      <c r="PDT209" s="74"/>
      <c r="PDU209" s="68"/>
      <c r="PDV209" s="73"/>
      <c r="PDW209" s="74"/>
      <c r="PDX209" s="68"/>
      <c r="PDY209" s="73"/>
      <c r="PDZ209" s="74"/>
      <c r="PEA209" s="68"/>
      <c r="PEB209" s="73"/>
      <c r="PEC209" s="74"/>
      <c r="PED209" s="68"/>
      <c r="PEE209" s="73"/>
      <c r="PEF209" s="74"/>
      <c r="PEG209" s="68"/>
      <c r="PEH209" s="73"/>
      <c r="PEI209" s="74"/>
      <c r="PEJ209" s="68"/>
      <c r="PEK209" s="73"/>
      <c r="PEL209" s="74"/>
      <c r="PEM209" s="68"/>
      <c r="PEN209" s="73"/>
      <c r="PEO209" s="74"/>
      <c r="PEP209" s="68"/>
      <c r="PEQ209" s="73"/>
      <c r="PER209" s="74"/>
      <c r="PES209" s="68"/>
      <c r="PET209" s="73"/>
      <c r="PEU209" s="74"/>
      <c r="PEV209" s="68"/>
      <c r="PEW209" s="73"/>
      <c r="PEX209" s="74"/>
      <c r="PEY209" s="68"/>
      <c r="PEZ209" s="73"/>
      <c r="PFA209" s="74"/>
      <c r="PFB209" s="68"/>
      <c r="PFC209" s="73"/>
      <c r="PFD209" s="74"/>
      <c r="PFE209" s="68"/>
      <c r="PFF209" s="73"/>
      <c r="PFG209" s="74"/>
      <c r="PFH209" s="68"/>
      <c r="PFI209" s="73"/>
      <c r="PFJ209" s="74"/>
      <c r="PFK209" s="68"/>
      <c r="PFL209" s="73"/>
      <c r="PFM209" s="74"/>
      <c r="PFN209" s="68"/>
      <c r="PFO209" s="73"/>
      <c r="PFP209" s="74"/>
      <c r="PFQ209" s="68"/>
      <c r="PFR209" s="73"/>
      <c r="PFS209" s="74"/>
      <c r="PFT209" s="68"/>
      <c r="PFU209" s="73"/>
      <c r="PFV209" s="74"/>
      <c r="PFW209" s="68"/>
      <c r="PFX209" s="73"/>
      <c r="PFY209" s="74"/>
      <c r="PFZ209" s="68"/>
      <c r="PGA209" s="73"/>
      <c r="PGB209" s="74"/>
      <c r="PGC209" s="68"/>
      <c r="PGD209" s="73"/>
      <c r="PGE209" s="74"/>
      <c r="PGF209" s="68"/>
      <c r="PGG209" s="73"/>
      <c r="PGH209" s="74"/>
      <c r="PGI209" s="68"/>
      <c r="PGJ209" s="73"/>
      <c r="PGK209" s="74"/>
      <c r="PGL209" s="68"/>
      <c r="PGM209" s="73"/>
      <c r="PGN209" s="74"/>
      <c r="PGO209" s="68"/>
      <c r="PGP209" s="73"/>
      <c r="PGQ209" s="74"/>
      <c r="PGR209" s="68"/>
      <c r="PGS209" s="73"/>
      <c r="PGT209" s="74"/>
      <c r="PGU209" s="68"/>
      <c r="PGV209" s="73"/>
      <c r="PGW209" s="74"/>
      <c r="PGX209" s="68"/>
      <c r="PGY209" s="73"/>
      <c r="PGZ209" s="74"/>
      <c r="PHA209" s="68"/>
      <c r="PHB209" s="73"/>
      <c r="PHC209" s="74"/>
      <c r="PHD209" s="68"/>
      <c r="PHE209" s="73"/>
      <c r="PHF209" s="74"/>
      <c r="PHG209" s="68"/>
      <c r="PHH209" s="73"/>
      <c r="PHI209" s="74"/>
      <c r="PHJ209" s="68"/>
      <c r="PHK209" s="73"/>
      <c r="PHL209" s="74"/>
      <c r="PHM209" s="68"/>
      <c r="PHN209" s="73"/>
      <c r="PHO209" s="74"/>
      <c r="PHP209" s="68"/>
      <c r="PHQ209" s="73"/>
      <c r="PHR209" s="74"/>
      <c r="PHS209" s="68"/>
      <c r="PHT209" s="73"/>
      <c r="PHU209" s="74"/>
      <c r="PHV209" s="68"/>
      <c r="PHW209" s="73"/>
      <c r="PHX209" s="74"/>
      <c r="PHY209" s="68"/>
      <c r="PHZ209" s="73"/>
      <c r="PIA209" s="74"/>
      <c r="PIB209" s="68"/>
      <c r="PIC209" s="73"/>
      <c r="PID209" s="74"/>
      <c r="PIE209" s="68"/>
      <c r="PIF209" s="73"/>
      <c r="PIG209" s="74"/>
      <c r="PIH209" s="68"/>
      <c r="PII209" s="73"/>
      <c r="PIJ209" s="74"/>
      <c r="PIK209" s="68"/>
      <c r="PIL209" s="73"/>
      <c r="PIM209" s="74"/>
      <c r="PIN209" s="68"/>
      <c r="PIO209" s="73"/>
      <c r="PIP209" s="74"/>
      <c r="PIQ209" s="68"/>
      <c r="PIR209" s="73"/>
      <c r="PIS209" s="74"/>
      <c r="PIT209" s="68"/>
      <c r="PIU209" s="73"/>
      <c r="PIV209" s="74"/>
      <c r="PIW209" s="68"/>
      <c r="PIX209" s="73"/>
      <c r="PIY209" s="74"/>
      <c r="PIZ209" s="68"/>
      <c r="PJA209" s="73"/>
      <c r="PJB209" s="74"/>
      <c r="PJC209" s="68"/>
      <c r="PJD209" s="73"/>
      <c r="PJE209" s="74"/>
      <c r="PJF209" s="68"/>
      <c r="PJG209" s="73"/>
      <c r="PJH209" s="74"/>
      <c r="PJI209" s="68"/>
      <c r="PJJ209" s="73"/>
      <c r="PJK209" s="74"/>
      <c r="PJL209" s="68"/>
      <c r="PJM209" s="73"/>
      <c r="PJN209" s="74"/>
      <c r="PJO209" s="68"/>
      <c r="PJP209" s="73"/>
      <c r="PJQ209" s="74"/>
      <c r="PJR209" s="68"/>
      <c r="PJS209" s="73"/>
      <c r="PJT209" s="74"/>
      <c r="PJU209" s="68"/>
      <c r="PJV209" s="73"/>
      <c r="PJW209" s="74"/>
      <c r="PJX209" s="68"/>
      <c r="PJY209" s="73"/>
      <c r="PJZ209" s="74"/>
      <c r="PKA209" s="68"/>
      <c r="PKB209" s="73"/>
      <c r="PKC209" s="74"/>
      <c r="PKD209" s="68"/>
      <c r="PKE209" s="73"/>
      <c r="PKF209" s="74"/>
      <c r="PKG209" s="68"/>
      <c r="PKH209" s="73"/>
      <c r="PKI209" s="74"/>
      <c r="PKJ209" s="68"/>
      <c r="PKK209" s="73"/>
      <c r="PKL209" s="74"/>
      <c r="PKM209" s="68"/>
      <c r="PKN209" s="73"/>
      <c r="PKO209" s="74"/>
      <c r="PKP209" s="68"/>
      <c r="PKQ209" s="73"/>
      <c r="PKR209" s="74"/>
      <c r="PKS209" s="68"/>
      <c r="PKT209" s="73"/>
      <c r="PKU209" s="74"/>
      <c r="PKV209" s="68"/>
      <c r="PKW209" s="73"/>
      <c r="PKX209" s="74"/>
      <c r="PKY209" s="68"/>
      <c r="PKZ209" s="73"/>
      <c r="PLA209" s="74"/>
      <c r="PLB209" s="68"/>
      <c r="PLC209" s="73"/>
      <c r="PLD209" s="74"/>
      <c r="PLE209" s="68"/>
      <c r="PLF209" s="73"/>
      <c r="PLG209" s="74"/>
      <c r="PLH209" s="68"/>
      <c r="PLI209" s="73"/>
      <c r="PLJ209" s="74"/>
      <c r="PLK209" s="68"/>
      <c r="PLL209" s="73"/>
      <c r="PLM209" s="74"/>
      <c r="PLN209" s="68"/>
      <c r="PLO209" s="73"/>
      <c r="PLP209" s="74"/>
      <c r="PLQ209" s="68"/>
      <c r="PLR209" s="73"/>
      <c r="PLS209" s="74"/>
      <c r="PLT209" s="68"/>
      <c r="PLU209" s="73"/>
      <c r="PLV209" s="74"/>
      <c r="PLW209" s="68"/>
      <c r="PLX209" s="73"/>
      <c r="PLY209" s="74"/>
      <c r="PLZ209" s="68"/>
      <c r="PMA209" s="73"/>
      <c r="PMB209" s="74"/>
      <c r="PMC209" s="68"/>
      <c r="PMD209" s="73"/>
      <c r="PME209" s="74"/>
      <c r="PMF209" s="68"/>
      <c r="PMG209" s="73"/>
      <c r="PMH209" s="74"/>
      <c r="PMI209" s="68"/>
      <c r="PMJ209" s="73"/>
      <c r="PMK209" s="74"/>
      <c r="PML209" s="68"/>
      <c r="PMM209" s="73"/>
      <c r="PMN209" s="74"/>
      <c r="PMO209" s="68"/>
      <c r="PMP209" s="73"/>
      <c r="PMQ209" s="74"/>
      <c r="PMR209" s="68"/>
      <c r="PMS209" s="73"/>
      <c r="PMT209" s="74"/>
      <c r="PMU209" s="68"/>
      <c r="PMV209" s="73"/>
      <c r="PMW209" s="74"/>
      <c r="PMX209" s="68"/>
      <c r="PMY209" s="73"/>
      <c r="PMZ209" s="74"/>
      <c r="PNA209" s="68"/>
      <c r="PNB209" s="73"/>
      <c r="PNC209" s="74"/>
      <c r="PND209" s="68"/>
      <c r="PNE209" s="73"/>
      <c r="PNF209" s="74"/>
      <c r="PNG209" s="68"/>
      <c r="PNH209" s="73"/>
      <c r="PNI209" s="74"/>
      <c r="PNJ209" s="68"/>
      <c r="PNK209" s="73"/>
      <c r="PNL209" s="74"/>
      <c r="PNM209" s="68"/>
      <c r="PNN209" s="73"/>
      <c r="PNO209" s="74"/>
      <c r="PNP209" s="68"/>
      <c r="PNQ209" s="73"/>
      <c r="PNR209" s="74"/>
      <c r="PNS209" s="68"/>
      <c r="PNT209" s="73"/>
      <c r="PNU209" s="74"/>
      <c r="PNV209" s="68"/>
      <c r="PNW209" s="73"/>
      <c r="PNX209" s="74"/>
      <c r="PNY209" s="68"/>
      <c r="PNZ209" s="73"/>
      <c r="POA209" s="74"/>
      <c r="POB209" s="68"/>
      <c r="POC209" s="73"/>
      <c r="POD209" s="74"/>
      <c r="POE209" s="68"/>
      <c r="POF209" s="73"/>
      <c r="POG209" s="74"/>
      <c r="POH209" s="68"/>
      <c r="POI209" s="73"/>
      <c r="POJ209" s="74"/>
      <c r="POK209" s="68"/>
      <c r="POL209" s="73"/>
      <c r="POM209" s="74"/>
      <c r="PON209" s="68"/>
      <c r="POO209" s="73"/>
      <c r="POP209" s="74"/>
      <c r="POQ209" s="68"/>
      <c r="POR209" s="73"/>
      <c r="POS209" s="74"/>
      <c r="POT209" s="68"/>
      <c r="POU209" s="73"/>
      <c r="POV209" s="74"/>
      <c r="POW209" s="68"/>
      <c r="POX209" s="73"/>
      <c r="POY209" s="74"/>
      <c r="POZ209" s="68"/>
      <c r="PPA209" s="73"/>
      <c r="PPB209" s="74"/>
      <c r="PPC209" s="68"/>
      <c r="PPD209" s="73"/>
      <c r="PPE209" s="74"/>
      <c r="PPF209" s="68"/>
      <c r="PPG209" s="73"/>
      <c r="PPH209" s="74"/>
      <c r="PPI209" s="68"/>
      <c r="PPJ209" s="73"/>
      <c r="PPK209" s="74"/>
      <c r="PPL209" s="68"/>
      <c r="PPM209" s="73"/>
      <c r="PPN209" s="74"/>
      <c r="PPO209" s="68"/>
      <c r="PPP209" s="73"/>
      <c r="PPQ209" s="74"/>
      <c r="PPR209" s="68"/>
      <c r="PPS209" s="73"/>
      <c r="PPT209" s="74"/>
      <c r="PPU209" s="68"/>
      <c r="PPV209" s="73"/>
      <c r="PPW209" s="74"/>
      <c r="PPX209" s="68"/>
      <c r="PPY209" s="73"/>
      <c r="PPZ209" s="74"/>
      <c r="PQA209" s="68"/>
      <c r="PQB209" s="73"/>
      <c r="PQC209" s="74"/>
      <c r="PQD209" s="68"/>
      <c r="PQE209" s="73"/>
      <c r="PQF209" s="74"/>
      <c r="PQG209" s="68"/>
      <c r="PQH209" s="73"/>
      <c r="PQI209" s="74"/>
      <c r="PQJ209" s="68"/>
      <c r="PQK209" s="73"/>
      <c r="PQL209" s="74"/>
      <c r="PQM209" s="68"/>
      <c r="PQN209" s="73"/>
      <c r="PQO209" s="74"/>
      <c r="PQP209" s="68"/>
      <c r="PQQ209" s="73"/>
      <c r="PQR209" s="74"/>
      <c r="PQS209" s="68"/>
      <c r="PQT209" s="73"/>
      <c r="PQU209" s="74"/>
      <c r="PQV209" s="68"/>
      <c r="PQW209" s="73"/>
      <c r="PQX209" s="74"/>
      <c r="PQY209" s="68"/>
      <c r="PQZ209" s="73"/>
      <c r="PRA209" s="74"/>
      <c r="PRB209" s="68"/>
      <c r="PRC209" s="73"/>
      <c r="PRD209" s="74"/>
      <c r="PRE209" s="68"/>
      <c r="PRF209" s="73"/>
      <c r="PRG209" s="74"/>
      <c r="PRH209" s="68"/>
      <c r="PRI209" s="73"/>
      <c r="PRJ209" s="74"/>
      <c r="PRK209" s="68"/>
      <c r="PRL209" s="73"/>
      <c r="PRM209" s="74"/>
      <c r="PRN209" s="68"/>
      <c r="PRO209" s="73"/>
      <c r="PRP209" s="74"/>
      <c r="PRQ209" s="68"/>
      <c r="PRR209" s="73"/>
      <c r="PRS209" s="74"/>
      <c r="PRT209" s="68"/>
      <c r="PRU209" s="73"/>
      <c r="PRV209" s="74"/>
      <c r="PRW209" s="68"/>
      <c r="PRX209" s="73"/>
      <c r="PRY209" s="74"/>
      <c r="PRZ209" s="68"/>
      <c r="PSA209" s="73"/>
      <c r="PSB209" s="74"/>
      <c r="PSC209" s="68"/>
      <c r="PSD209" s="73"/>
      <c r="PSE209" s="74"/>
      <c r="PSF209" s="68"/>
      <c r="PSG209" s="73"/>
      <c r="PSH209" s="74"/>
      <c r="PSI209" s="68"/>
      <c r="PSJ209" s="73"/>
      <c r="PSK209" s="74"/>
      <c r="PSL209" s="68"/>
      <c r="PSM209" s="73"/>
      <c r="PSN209" s="74"/>
      <c r="PSO209" s="68"/>
      <c r="PSP209" s="73"/>
      <c r="PSQ209" s="74"/>
      <c r="PSR209" s="68"/>
      <c r="PSS209" s="73"/>
      <c r="PST209" s="74"/>
      <c r="PSU209" s="68"/>
      <c r="PSV209" s="73"/>
      <c r="PSW209" s="74"/>
      <c r="PSX209" s="68"/>
      <c r="PSY209" s="73"/>
      <c r="PSZ209" s="74"/>
      <c r="PTA209" s="68"/>
      <c r="PTB209" s="73"/>
      <c r="PTC209" s="74"/>
      <c r="PTD209" s="68"/>
      <c r="PTE209" s="73"/>
      <c r="PTF209" s="74"/>
      <c r="PTG209" s="68"/>
      <c r="PTH209" s="73"/>
      <c r="PTI209" s="74"/>
      <c r="PTJ209" s="68"/>
      <c r="PTK209" s="73"/>
      <c r="PTL209" s="74"/>
      <c r="PTM209" s="68"/>
      <c r="PTN209" s="73"/>
      <c r="PTO209" s="74"/>
      <c r="PTP209" s="68"/>
      <c r="PTQ209" s="73"/>
      <c r="PTR209" s="74"/>
      <c r="PTS209" s="68"/>
      <c r="PTT209" s="73"/>
      <c r="PTU209" s="74"/>
      <c r="PTV209" s="68"/>
      <c r="PTW209" s="73"/>
      <c r="PTX209" s="74"/>
      <c r="PTY209" s="68"/>
      <c r="PTZ209" s="73"/>
      <c r="PUA209" s="74"/>
      <c r="PUB209" s="68"/>
      <c r="PUC209" s="73"/>
      <c r="PUD209" s="74"/>
      <c r="PUE209" s="68"/>
      <c r="PUF209" s="73"/>
      <c r="PUG209" s="74"/>
      <c r="PUH209" s="68"/>
      <c r="PUI209" s="73"/>
      <c r="PUJ209" s="74"/>
      <c r="PUK209" s="68"/>
      <c r="PUL209" s="73"/>
      <c r="PUM209" s="74"/>
      <c r="PUN209" s="68"/>
      <c r="PUO209" s="73"/>
      <c r="PUP209" s="74"/>
      <c r="PUQ209" s="68"/>
      <c r="PUR209" s="73"/>
      <c r="PUS209" s="74"/>
      <c r="PUT209" s="68"/>
      <c r="PUU209" s="73"/>
      <c r="PUV209" s="74"/>
      <c r="PUW209" s="68"/>
      <c r="PUX209" s="73"/>
      <c r="PUY209" s="74"/>
      <c r="PUZ209" s="68"/>
      <c r="PVA209" s="73"/>
      <c r="PVB209" s="74"/>
      <c r="PVC209" s="68"/>
      <c r="PVD209" s="73"/>
      <c r="PVE209" s="74"/>
      <c r="PVF209" s="68"/>
      <c r="PVG209" s="73"/>
      <c r="PVH209" s="74"/>
      <c r="PVI209" s="68"/>
      <c r="PVJ209" s="73"/>
      <c r="PVK209" s="74"/>
      <c r="PVL209" s="68"/>
      <c r="PVM209" s="73"/>
      <c r="PVN209" s="74"/>
      <c r="PVO209" s="68"/>
      <c r="PVP209" s="73"/>
      <c r="PVQ209" s="74"/>
      <c r="PVR209" s="68"/>
      <c r="PVS209" s="73"/>
      <c r="PVT209" s="74"/>
      <c r="PVU209" s="68"/>
      <c r="PVV209" s="73"/>
      <c r="PVW209" s="74"/>
      <c r="PVX209" s="68"/>
      <c r="PVY209" s="73"/>
      <c r="PVZ209" s="74"/>
      <c r="PWA209" s="68"/>
      <c r="PWB209" s="73"/>
      <c r="PWC209" s="74"/>
      <c r="PWD209" s="68"/>
      <c r="PWE209" s="73"/>
      <c r="PWF209" s="74"/>
      <c r="PWG209" s="68"/>
      <c r="PWH209" s="73"/>
      <c r="PWI209" s="74"/>
      <c r="PWJ209" s="68"/>
      <c r="PWK209" s="73"/>
      <c r="PWL209" s="74"/>
      <c r="PWM209" s="68"/>
      <c r="PWN209" s="73"/>
      <c r="PWO209" s="74"/>
      <c r="PWP209" s="68"/>
      <c r="PWQ209" s="73"/>
      <c r="PWR209" s="74"/>
      <c r="PWS209" s="68"/>
      <c r="PWT209" s="73"/>
      <c r="PWU209" s="74"/>
      <c r="PWV209" s="68"/>
      <c r="PWW209" s="73"/>
      <c r="PWX209" s="74"/>
      <c r="PWY209" s="68"/>
      <c r="PWZ209" s="73"/>
      <c r="PXA209" s="74"/>
      <c r="PXB209" s="68"/>
      <c r="PXC209" s="73"/>
      <c r="PXD209" s="74"/>
      <c r="PXE209" s="68"/>
      <c r="PXF209" s="73"/>
      <c r="PXG209" s="74"/>
      <c r="PXH209" s="68"/>
      <c r="PXI209" s="73"/>
      <c r="PXJ209" s="74"/>
      <c r="PXK209" s="68"/>
      <c r="PXL209" s="73"/>
      <c r="PXM209" s="74"/>
      <c r="PXN209" s="68"/>
      <c r="PXO209" s="73"/>
      <c r="PXP209" s="74"/>
      <c r="PXQ209" s="68"/>
      <c r="PXR209" s="73"/>
      <c r="PXS209" s="74"/>
      <c r="PXT209" s="68"/>
      <c r="PXU209" s="73"/>
      <c r="PXV209" s="74"/>
      <c r="PXW209" s="68"/>
      <c r="PXX209" s="73"/>
      <c r="PXY209" s="74"/>
      <c r="PXZ209" s="68"/>
      <c r="PYA209" s="73"/>
      <c r="PYB209" s="74"/>
      <c r="PYC209" s="68"/>
      <c r="PYD209" s="73"/>
      <c r="PYE209" s="74"/>
      <c r="PYF209" s="68"/>
      <c r="PYG209" s="73"/>
      <c r="PYH209" s="74"/>
      <c r="PYI209" s="68"/>
      <c r="PYJ209" s="73"/>
      <c r="PYK209" s="74"/>
      <c r="PYL209" s="68"/>
      <c r="PYM209" s="73"/>
      <c r="PYN209" s="74"/>
      <c r="PYO209" s="68"/>
      <c r="PYP209" s="73"/>
      <c r="PYQ209" s="74"/>
      <c r="PYR209" s="68"/>
      <c r="PYS209" s="73"/>
      <c r="PYT209" s="74"/>
      <c r="PYU209" s="68"/>
      <c r="PYV209" s="73"/>
      <c r="PYW209" s="74"/>
      <c r="PYX209" s="68"/>
      <c r="PYY209" s="73"/>
      <c r="PYZ209" s="74"/>
      <c r="PZA209" s="68"/>
      <c r="PZB209" s="73"/>
      <c r="PZC209" s="74"/>
      <c r="PZD209" s="68"/>
      <c r="PZE209" s="73"/>
      <c r="PZF209" s="74"/>
      <c r="PZG209" s="68"/>
      <c r="PZH209" s="73"/>
      <c r="PZI209" s="74"/>
      <c r="PZJ209" s="68"/>
      <c r="PZK209" s="73"/>
      <c r="PZL209" s="74"/>
      <c r="PZM209" s="68"/>
      <c r="PZN209" s="73"/>
      <c r="PZO209" s="74"/>
      <c r="PZP209" s="68"/>
      <c r="PZQ209" s="73"/>
      <c r="PZR209" s="74"/>
      <c r="PZS209" s="68"/>
      <c r="PZT209" s="73"/>
      <c r="PZU209" s="74"/>
      <c r="PZV209" s="68"/>
      <c r="PZW209" s="73"/>
      <c r="PZX209" s="74"/>
      <c r="PZY209" s="68"/>
      <c r="PZZ209" s="73"/>
      <c r="QAA209" s="74"/>
      <c r="QAB209" s="68"/>
      <c r="QAC209" s="73"/>
      <c r="QAD209" s="74"/>
      <c r="QAE209" s="68"/>
      <c r="QAF209" s="73"/>
      <c r="QAG209" s="74"/>
      <c r="QAH209" s="68"/>
      <c r="QAI209" s="73"/>
      <c r="QAJ209" s="74"/>
      <c r="QAK209" s="68"/>
      <c r="QAL209" s="73"/>
      <c r="QAM209" s="74"/>
      <c r="QAN209" s="68"/>
      <c r="QAO209" s="73"/>
      <c r="QAP209" s="74"/>
      <c r="QAQ209" s="68"/>
      <c r="QAR209" s="73"/>
      <c r="QAS209" s="74"/>
      <c r="QAT209" s="68"/>
      <c r="QAU209" s="73"/>
      <c r="QAV209" s="74"/>
      <c r="QAW209" s="68"/>
      <c r="QAX209" s="73"/>
      <c r="QAY209" s="74"/>
      <c r="QAZ209" s="68"/>
      <c r="QBA209" s="73"/>
      <c r="QBB209" s="74"/>
      <c r="QBC209" s="68"/>
      <c r="QBD209" s="73"/>
      <c r="QBE209" s="74"/>
      <c r="QBF209" s="68"/>
      <c r="QBG209" s="73"/>
      <c r="QBH209" s="74"/>
      <c r="QBI209" s="68"/>
      <c r="QBJ209" s="73"/>
      <c r="QBK209" s="74"/>
      <c r="QBL209" s="68"/>
      <c r="QBM209" s="73"/>
      <c r="QBN209" s="74"/>
      <c r="QBO209" s="68"/>
      <c r="QBP209" s="73"/>
      <c r="QBQ209" s="74"/>
      <c r="QBR209" s="68"/>
      <c r="QBS209" s="73"/>
      <c r="QBT209" s="74"/>
      <c r="QBU209" s="68"/>
      <c r="QBV209" s="73"/>
      <c r="QBW209" s="74"/>
      <c r="QBX209" s="68"/>
      <c r="QBY209" s="73"/>
      <c r="QBZ209" s="74"/>
      <c r="QCA209" s="68"/>
      <c r="QCB209" s="73"/>
      <c r="QCC209" s="74"/>
      <c r="QCD209" s="68"/>
      <c r="QCE209" s="73"/>
      <c r="QCF209" s="74"/>
      <c r="QCG209" s="68"/>
      <c r="QCH209" s="73"/>
      <c r="QCI209" s="74"/>
      <c r="QCJ209" s="68"/>
      <c r="QCK209" s="73"/>
      <c r="QCL209" s="74"/>
      <c r="QCM209" s="68"/>
      <c r="QCN209" s="73"/>
      <c r="QCO209" s="74"/>
      <c r="QCP209" s="68"/>
      <c r="QCQ209" s="73"/>
      <c r="QCR209" s="74"/>
      <c r="QCS209" s="68"/>
      <c r="QCT209" s="73"/>
      <c r="QCU209" s="74"/>
      <c r="QCV209" s="68"/>
      <c r="QCW209" s="73"/>
      <c r="QCX209" s="74"/>
      <c r="QCY209" s="68"/>
      <c r="QCZ209" s="73"/>
      <c r="QDA209" s="74"/>
      <c r="QDB209" s="68"/>
      <c r="QDC209" s="73"/>
      <c r="QDD209" s="74"/>
      <c r="QDE209" s="68"/>
      <c r="QDF209" s="73"/>
      <c r="QDG209" s="74"/>
      <c r="QDH209" s="68"/>
      <c r="QDI209" s="73"/>
      <c r="QDJ209" s="74"/>
      <c r="QDK209" s="68"/>
      <c r="QDL209" s="73"/>
      <c r="QDM209" s="74"/>
      <c r="QDN209" s="68"/>
      <c r="QDO209" s="73"/>
      <c r="QDP209" s="74"/>
      <c r="QDQ209" s="68"/>
      <c r="QDR209" s="73"/>
      <c r="QDS209" s="74"/>
      <c r="QDT209" s="68"/>
      <c r="QDU209" s="73"/>
      <c r="QDV209" s="74"/>
      <c r="QDW209" s="68"/>
      <c r="QDX209" s="73"/>
      <c r="QDY209" s="74"/>
      <c r="QDZ209" s="68"/>
      <c r="QEA209" s="73"/>
      <c r="QEB209" s="74"/>
      <c r="QEC209" s="68"/>
      <c r="QED209" s="73"/>
      <c r="QEE209" s="74"/>
      <c r="QEF209" s="68"/>
      <c r="QEG209" s="73"/>
      <c r="QEH209" s="74"/>
      <c r="QEI209" s="68"/>
      <c r="QEJ209" s="73"/>
      <c r="QEK209" s="74"/>
      <c r="QEL209" s="68"/>
      <c r="QEM209" s="73"/>
      <c r="QEN209" s="74"/>
      <c r="QEO209" s="68"/>
      <c r="QEP209" s="73"/>
      <c r="QEQ209" s="74"/>
      <c r="QER209" s="68"/>
      <c r="QES209" s="73"/>
      <c r="QET209" s="74"/>
      <c r="QEU209" s="68"/>
      <c r="QEV209" s="73"/>
      <c r="QEW209" s="74"/>
      <c r="QEX209" s="68"/>
      <c r="QEY209" s="73"/>
      <c r="QEZ209" s="74"/>
      <c r="QFA209" s="68"/>
      <c r="QFB209" s="73"/>
      <c r="QFC209" s="74"/>
      <c r="QFD209" s="68"/>
      <c r="QFE209" s="73"/>
      <c r="QFF209" s="74"/>
      <c r="QFG209" s="68"/>
      <c r="QFH209" s="73"/>
      <c r="QFI209" s="74"/>
      <c r="QFJ209" s="68"/>
      <c r="QFK209" s="73"/>
      <c r="QFL209" s="74"/>
      <c r="QFM209" s="68"/>
      <c r="QFN209" s="73"/>
      <c r="QFO209" s="74"/>
      <c r="QFP209" s="68"/>
      <c r="QFQ209" s="73"/>
      <c r="QFR209" s="74"/>
      <c r="QFS209" s="68"/>
      <c r="QFT209" s="73"/>
      <c r="QFU209" s="74"/>
      <c r="QFV209" s="68"/>
      <c r="QFW209" s="73"/>
      <c r="QFX209" s="74"/>
      <c r="QFY209" s="68"/>
      <c r="QFZ209" s="73"/>
      <c r="QGA209" s="74"/>
      <c r="QGB209" s="68"/>
      <c r="QGC209" s="73"/>
      <c r="QGD209" s="74"/>
      <c r="QGE209" s="68"/>
      <c r="QGF209" s="73"/>
      <c r="QGG209" s="74"/>
      <c r="QGH209" s="68"/>
      <c r="QGI209" s="73"/>
      <c r="QGJ209" s="74"/>
      <c r="QGK209" s="68"/>
      <c r="QGL209" s="73"/>
      <c r="QGM209" s="74"/>
      <c r="QGN209" s="68"/>
      <c r="QGO209" s="73"/>
      <c r="QGP209" s="74"/>
      <c r="QGQ209" s="68"/>
      <c r="QGR209" s="73"/>
      <c r="QGS209" s="74"/>
      <c r="QGT209" s="68"/>
      <c r="QGU209" s="73"/>
      <c r="QGV209" s="74"/>
      <c r="QGW209" s="68"/>
      <c r="QGX209" s="73"/>
      <c r="QGY209" s="74"/>
      <c r="QGZ209" s="68"/>
      <c r="QHA209" s="73"/>
      <c r="QHB209" s="74"/>
      <c r="QHC209" s="68"/>
      <c r="QHD209" s="73"/>
      <c r="QHE209" s="74"/>
      <c r="QHF209" s="68"/>
      <c r="QHG209" s="73"/>
      <c r="QHH209" s="74"/>
      <c r="QHI209" s="68"/>
      <c r="QHJ209" s="73"/>
      <c r="QHK209" s="74"/>
      <c r="QHL209" s="68"/>
      <c r="QHM209" s="73"/>
      <c r="QHN209" s="74"/>
      <c r="QHO209" s="68"/>
      <c r="QHP209" s="73"/>
      <c r="QHQ209" s="74"/>
      <c r="QHR209" s="68"/>
      <c r="QHS209" s="73"/>
      <c r="QHT209" s="74"/>
      <c r="QHU209" s="68"/>
      <c r="QHV209" s="73"/>
      <c r="QHW209" s="74"/>
      <c r="QHX209" s="68"/>
      <c r="QHY209" s="73"/>
      <c r="QHZ209" s="74"/>
      <c r="QIA209" s="68"/>
      <c r="QIB209" s="73"/>
      <c r="QIC209" s="74"/>
      <c r="QID209" s="68"/>
      <c r="QIE209" s="73"/>
      <c r="QIF209" s="74"/>
      <c r="QIG209" s="68"/>
      <c r="QIH209" s="73"/>
      <c r="QII209" s="74"/>
      <c r="QIJ209" s="68"/>
      <c r="QIK209" s="73"/>
      <c r="QIL209" s="74"/>
      <c r="QIM209" s="68"/>
      <c r="QIN209" s="73"/>
      <c r="QIO209" s="74"/>
      <c r="QIP209" s="68"/>
      <c r="QIQ209" s="73"/>
      <c r="QIR209" s="74"/>
      <c r="QIS209" s="68"/>
      <c r="QIT209" s="73"/>
      <c r="QIU209" s="74"/>
      <c r="QIV209" s="68"/>
      <c r="QIW209" s="73"/>
      <c r="QIX209" s="74"/>
      <c r="QIY209" s="68"/>
      <c r="QIZ209" s="73"/>
      <c r="QJA209" s="74"/>
      <c r="QJB209" s="68"/>
      <c r="QJC209" s="73"/>
      <c r="QJD209" s="74"/>
      <c r="QJE209" s="68"/>
      <c r="QJF209" s="73"/>
      <c r="QJG209" s="74"/>
      <c r="QJH209" s="68"/>
      <c r="QJI209" s="73"/>
      <c r="QJJ209" s="74"/>
      <c r="QJK209" s="68"/>
      <c r="QJL209" s="73"/>
      <c r="QJM209" s="74"/>
      <c r="QJN209" s="68"/>
      <c r="QJO209" s="73"/>
      <c r="QJP209" s="74"/>
      <c r="QJQ209" s="68"/>
      <c r="QJR209" s="73"/>
      <c r="QJS209" s="74"/>
      <c r="QJT209" s="68"/>
      <c r="QJU209" s="73"/>
      <c r="QJV209" s="74"/>
      <c r="QJW209" s="68"/>
      <c r="QJX209" s="73"/>
      <c r="QJY209" s="74"/>
      <c r="QJZ209" s="68"/>
      <c r="QKA209" s="73"/>
      <c r="QKB209" s="74"/>
      <c r="QKC209" s="68"/>
      <c r="QKD209" s="73"/>
      <c r="QKE209" s="74"/>
      <c r="QKF209" s="68"/>
      <c r="QKG209" s="73"/>
      <c r="QKH209" s="74"/>
      <c r="QKI209" s="68"/>
      <c r="QKJ209" s="73"/>
      <c r="QKK209" s="74"/>
      <c r="QKL209" s="68"/>
      <c r="QKM209" s="73"/>
      <c r="QKN209" s="74"/>
      <c r="QKO209" s="68"/>
      <c r="QKP209" s="73"/>
      <c r="QKQ209" s="74"/>
      <c r="QKR209" s="68"/>
      <c r="QKS209" s="73"/>
      <c r="QKT209" s="74"/>
      <c r="QKU209" s="68"/>
      <c r="QKV209" s="73"/>
      <c r="QKW209" s="74"/>
      <c r="QKX209" s="68"/>
      <c r="QKY209" s="73"/>
      <c r="QKZ209" s="74"/>
      <c r="QLA209" s="68"/>
      <c r="QLB209" s="73"/>
      <c r="QLC209" s="74"/>
      <c r="QLD209" s="68"/>
      <c r="QLE209" s="73"/>
      <c r="QLF209" s="74"/>
      <c r="QLG209" s="68"/>
      <c r="QLH209" s="73"/>
      <c r="QLI209" s="74"/>
      <c r="QLJ209" s="68"/>
      <c r="QLK209" s="73"/>
      <c r="QLL209" s="74"/>
      <c r="QLM209" s="68"/>
      <c r="QLN209" s="73"/>
      <c r="QLO209" s="74"/>
      <c r="QLP209" s="68"/>
      <c r="QLQ209" s="73"/>
      <c r="QLR209" s="74"/>
      <c r="QLS209" s="68"/>
      <c r="QLT209" s="73"/>
      <c r="QLU209" s="74"/>
      <c r="QLV209" s="68"/>
      <c r="QLW209" s="73"/>
      <c r="QLX209" s="74"/>
      <c r="QLY209" s="68"/>
      <c r="QLZ209" s="73"/>
      <c r="QMA209" s="74"/>
      <c r="QMB209" s="68"/>
      <c r="QMC209" s="73"/>
      <c r="QMD209" s="74"/>
      <c r="QME209" s="68"/>
      <c r="QMF209" s="73"/>
      <c r="QMG209" s="74"/>
      <c r="QMH209" s="68"/>
      <c r="QMI209" s="73"/>
      <c r="QMJ209" s="74"/>
      <c r="QMK209" s="68"/>
      <c r="QML209" s="73"/>
      <c r="QMM209" s="74"/>
      <c r="QMN209" s="68"/>
      <c r="QMO209" s="73"/>
      <c r="QMP209" s="74"/>
      <c r="QMQ209" s="68"/>
      <c r="QMR209" s="73"/>
      <c r="QMS209" s="74"/>
      <c r="QMT209" s="68"/>
      <c r="QMU209" s="73"/>
      <c r="QMV209" s="74"/>
      <c r="QMW209" s="68"/>
      <c r="QMX209" s="73"/>
      <c r="QMY209" s="74"/>
      <c r="QMZ209" s="68"/>
      <c r="QNA209" s="73"/>
      <c r="QNB209" s="74"/>
      <c r="QNC209" s="68"/>
      <c r="QND209" s="73"/>
      <c r="QNE209" s="74"/>
      <c r="QNF209" s="68"/>
      <c r="QNG209" s="73"/>
      <c r="QNH209" s="74"/>
      <c r="QNI209" s="68"/>
      <c r="QNJ209" s="73"/>
      <c r="QNK209" s="74"/>
      <c r="QNL209" s="68"/>
      <c r="QNM209" s="73"/>
      <c r="QNN209" s="74"/>
      <c r="QNO209" s="68"/>
      <c r="QNP209" s="73"/>
      <c r="QNQ209" s="74"/>
      <c r="QNR209" s="68"/>
      <c r="QNS209" s="73"/>
      <c r="QNT209" s="74"/>
      <c r="QNU209" s="68"/>
      <c r="QNV209" s="73"/>
      <c r="QNW209" s="74"/>
      <c r="QNX209" s="68"/>
      <c r="QNY209" s="73"/>
      <c r="QNZ209" s="74"/>
      <c r="QOA209" s="68"/>
      <c r="QOB209" s="73"/>
      <c r="QOC209" s="74"/>
      <c r="QOD209" s="68"/>
      <c r="QOE209" s="73"/>
      <c r="QOF209" s="74"/>
      <c r="QOG209" s="68"/>
      <c r="QOH209" s="73"/>
      <c r="QOI209" s="74"/>
      <c r="QOJ209" s="68"/>
      <c r="QOK209" s="73"/>
      <c r="QOL209" s="74"/>
      <c r="QOM209" s="68"/>
      <c r="QON209" s="73"/>
      <c r="QOO209" s="74"/>
      <c r="QOP209" s="68"/>
      <c r="QOQ209" s="73"/>
      <c r="QOR209" s="74"/>
      <c r="QOS209" s="68"/>
      <c r="QOT209" s="73"/>
      <c r="QOU209" s="74"/>
      <c r="QOV209" s="68"/>
      <c r="QOW209" s="73"/>
      <c r="QOX209" s="74"/>
      <c r="QOY209" s="68"/>
      <c r="QOZ209" s="73"/>
      <c r="QPA209" s="74"/>
      <c r="QPB209" s="68"/>
      <c r="QPC209" s="73"/>
      <c r="QPD209" s="74"/>
      <c r="QPE209" s="68"/>
      <c r="QPF209" s="73"/>
      <c r="QPG209" s="74"/>
      <c r="QPH209" s="68"/>
      <c r="QPI209" s="73"/>
      <c r="QPJ209" s="74"/>
      <c r="QPK209" s="68"/>
      <c r="QPL209" s="73"/>
      <c r="QPM209" s="74"/>
      <c r="QPN209" s="68"/>
      <c r="QPO209" s="73"/>
      <c r="QPP209" s="74"/>
      <c r="QPQ209" s="68"/>
      <c r="QPR209" s="73"/>
      <c r="QPS209" s="74"/>
      <c r="QPT209" s="68"/>
      <c r="QPU209" s="73"/>
      <c r="QPV209" s="74"/>
      <c r="QPW209" s="68"/>
      <c r="QPX209" s="73"/>
      <c r="QPY209" s="74"/>
      <c r="QPZ209" s="68"/>
      <c r="QQA209" s="73"/>
      <c r="QQB209" s="74"/>
      <c r="QQC209" s="68"/>
      <c r="QQD209" s="73"/>
      <c r="QQE209" s="74"/>
      <c r="QQF209" s="68"/>
      <c r="QQG209" s="73"/>
      <c r="QQH209" s="74"/>
      <c r="QQI209" s="68"/>
      <c r="QQJ209" s="73"/>
      <c r="QQK209" s="74"/>
      <c r="QQL209" s="68"/>
      <c r="QQM209" s="73"/>
      <c r="QQN209" s="74"/>
      <c r="QQO209" s="68"/>
      <c r="QQP209" s="73"/>
      <c r="QQQ209" s="74"/>
      <c r="QQR209" s="68"/>
      <c r="QQS209" s="73"/>
      <c r="QQT209" s="74"/>
      <c r="QQU209" s="68"/>
      <c r="QQV209" s="73"/>
      <c r="QQW209" s="74"/>
      <c r="QQX209" s="68"/>
      <c r="QQY209" s="73"/>
      <c r="QQZ209" s="74"/>
      <c r="QRA209" s="68"/>
      <c r="QRB209" s="73"/>
      <c r="QRC209" s="74"/>
      <c r="QRD209" s="68"/>
      <c r="QRE209" s="73"/>
      <c r="QRF209" s="74"/>
      <c r="QRG209" s="68"/>
      <c r="QRH209" s="73"/>
      <c r="QRI209" s="74"/>
      <c r="QRJ209" s="68"/>
      <c r="QRK209" s="73"/>
      <c r="QRL209" s="74"/>
      <c r="QRM209" s="68"/>
      <c r="QRN209" s="73"/>
      <c r="QRO209" s="74"/>
      <c r="QRP209" s="68"/>
      <c r="QRQ209" s="73"/>
      <c r="QRR209" s="74"/>
      <c r="QRS209" s="68"/>
      <c r="QRT209" s="73"/>
      <c r="QRU209" s="74"/>
      <c r="QRV209" s="68"/>
      <c r="QRW209" s="73"/>
      <c r="QRX209" s="74"/>
      <c r="QRY209" s="68"/>
      <c r="QRZ209" s="73"/>
      <c r="QSA209" s="74"/>
      <c r="QSB209" s="68"/>
      <c r="QSC209" s="73"/>
      <c r="QSD209" s="74"/>
      <c r="QSE209" s="68"/>
      <c r="QSF209" s="73"/>
      <c r="QSG209" s="74"/>
      <c r="QSH209" s="68"/>
      <c r="QSI209" s="73"/>
      <c r="QSJ209" s="74"/>
      <c r="QSK209" s="68"/>
      <c r="QSL209" s="73"/>
      <c r="QSM209" s="74"/>
      <c r="QSN209" s="68"/>
      <c r="QSO209" s="73"/>
      <c r="QSP209" s="74"/>
      <c r="QSQ209" s="68"/>
      <c r="QSR209" s="73"/>
      <c r="QSS209" s="74"/>
      <c r="QST209" s="68"/>
      <c r="QSU209" s="73"/>
      <c r="QSV209" s="74"/>
      <c r="QSW209" s="68"/>
      <c r="QSX209" s="73"/>
      <c r="QSY209" s="74"/>
      <c r="QSZ209" s="68"/>
      <c r="QTA209" s="73"/>
      <c r="QTB209" s="74"/>
      <c r="QTC209" s="68"/>
      <c r="QTD209" s="73"/>
      <c r="QTE209" s="74"/>
      <c r="QTF209" s="68"/>
      <c r="QTG209" s="73"/>
      <c r="QTH209" s="74"/>
      <c r="QTI209" s="68"/>
      <c r="QTJ209" s="73"/>
      <c r="QTK209" s="74"/>
      <c r="QTL209" s="68"/>
      <c r="QTM209" s="73"/>
      <c r="QTN209" s="74"/>
      <c r="QTO209" s="68"/>
      <c r="QTP209" s="73"/>
      <c r="QTQ209" s="74"/>
      <c r="QTR209" s="68"/>
      <c r="QTS209" s="73"/>
      <c r="QTT209" s="74"/>
      <c r="QTU209" s="68"/>
      <c r="QTV209" s="73"/>
      <c r="QTW209" s="74"/>
      <c r="QTX209" s="68"/>
      <c r="QTY209" s="73"/>
      <c r="QTZ209" s="74"/>
      <c r="QUA209" s="68"/>
      <c r="QUB209" s="73"/>
      <c r="QUC209" s="74"/>
      <c r="QUD209" s="68"/>
      <c r="QUE209" s="73"/>
      <c r="QUF209" s="74"/>
      <c r="QUG209" s="68"/>
      <c r="QUH209" s="73"/>
      <c r="QUI209" s="74"/>
      <c r="QUJ209" s="68"/>
      <c r="QUK209" s="73"/>
      <c r="QUL209" s="74"/>
      <c r="QUM209" s="68"/>
      <c r="QUN209" s="73"/>
      <c r="QUO209" s="74"/>
      <c r="QUP209" s="68"/>
      <c r="QUQ209" s="73"/>
      <c r="QUR209" s="74"/>
      <c r="QUS209" s="68"/>
      <c r="QUT209" s="73"/>
      <c r="QUU209" s="74"/>
      <c r="QUV209" s="68"/>
      <c r="QUW209" s="73"/>
      <c r="QUX209" s="74"/>
      <c r="QUY209" s="68"/>
      <c r="QUZ209" s="73"/>
      <c r="QVA209" s="74"/>
      <c r="QVB209" s="68"/>
      <c r="QVC209" s="73"/>
      <c r="QVD209" s="74"/>
      <c r="QVE209" s="68"/>
      <c r="QVF209" s="73"/>
      <c r="QVG209" s="74"/>
      <c r="QVH209" s="68"/>
      <c r="QVI209" s="73"/>
      <c r="QVJ209" s="74"/>
      <c r="QVK209" s="68"/>
      <c r="QVL209" s="73"/>
      <c r="QVM209" s="74"/>
      <c r="QVN209" s="68"/>
      <c r="QVO209" s="73"/>
      <c r="QVP209" s="74"/>
      <c r="QVQ209" s="68"/>
      <c r="QVR209" s="73"/>
      <c r="QVS209" s="74"/>
      <c r="QVT209" s="68"/>
      <c r="QVU209" s="73"/>
      <c r="QVV209" s="74"/>
      <c r="QVW209" s="68"/>
      <c r="QVX209" s="73"/>
      <c r="QVY209" s="74"/>
      <c r="QVZ209" s="68"/>
      <c r="QWA209" s="73"/>
      <c r="QWB209" s="74"/>
      <c r="QWC209" s="68"/>
      <c r="QWD209" s="73"/>
      <c r="QWE209" s="74"/>
      <c r="QWF209" s="68"/>
      <c r="QWG209" s="73"/>
      <c r="QWH209" s="74"/>
      <c r="QWI209" s="68"/>
      <c r="QWJ209" s="73"/>
      <c r="QWK209" s="74"/>
      <c r="QWL209" s="68"/>
      <c r="QWM209" s="73"/>
      <c r="QWN209" s="74"/>
      <c r="QWO209" s="68"/>
      <c r="QWP209" s="73"/>
      <c r="QWQ209" s="74"/>
      <c r="QWR209" s="68"/>
      <c r="QWS209" s="73"/>
      <c r="QWT209" s="74"/>
      <c r="QWU209" s="68"/>
      <c r="QWV209" s="73"/>
      <c r="QWW209" s="74"/>
      <c r="QWX209" s="68"/>
      <c r="QWY209" s="73"/>
      <c r="QWZ209" s="74"/>
      <c r="QXA209" s="68"/>
      <c r="QXB209" s="73"/>
      <c r="QXC209" s="74"/>
      <c r="QXD209" s="68"/>
      <c r="QXE209" s="73"/>
      <c r="QXF209" s="74"/>
      <c r="QXG209" s="68"/>
      <c r="QXH209" s="73"/>
      <c r="QXI209" s="74"/>
      <c r="QXJ209" s="68"/>
      <c r="QXK209" s="73"/>
      <c r="QXL209" s="74"/>
      <c r="QXM209" s="68"/>
      <c r="QXN209" s="73"/>
      <c r="QXO209" s="74"/>
      <c r="QXP209" s="68"/>
      <c r="QXQ209" s="73"/>
      <c r="QXR209" s="74"/>
      <c r="QXS209" s="68"/>
      <c r="QXT209" s="73"/>
      <c r="QXU209" s="74"/>
      <c r="QXV209" s="68"/>
      <c r="QXW209" s="73"/>
      <c r="QXX209" s="74"/>
      <c r="QXY209" s="68"/>
      <c r="QXZ209" s="73"/>
      <c r="QYA209" s="74"/>
      <c r="QYB209" s="68"/>
      <c r="QYC209" s="73"/>
      <c r="QYD209" s="74"/>
      <c r="QYE209" s="68"/>
      <c r="QYF209" s="73"/>
      <c r="QYG209" s="74"/>
      <c r="QYH209" s="68"/>
      <c r="QYI209" s="73"/>
      <c r="QYJ209" s="74"/>
      <c r="QYK209" s="68"/>
      <c r="QYL209" s="73"/>
      <c r="QYM209" s="74"/>
      <c r="QYN209" s="68"/>
      <c r="QYO209" s="73"/>
      <c r="QYP209" s="74"/>
      <c r="QYQ209" s="68"/>
      <c r="QYR209" s="73"/>
      <c r="QYS209" s="74"/>
      <c r="QYT209" s="68"/>
      <c r="QYU209" s="73"/>
      <c r="QYV209" s="74"/>
      <c r="QYW209" s="68"/>
      <c r="QYX209" s="73"/>
      <c r="QYY209" s="74"/>
      <c r="QYZ209" s="68"/>
      <c r="QZA209" s="73"/>
      <c r="QZB209" s="74"/>
      <c r="QZC209" s="68"/>
      <c r="QZD209" s="73"/>
      <c r="QZE209" s="74"/>
      <c r="QZF209" s="68"/>
      <c r="QZG209" s="73"/>
      <c r="QZH209" s="74"/>
      <c r="QZI209" s="68"/>
      <c r="QZJ209" s="73"/>
      <c r="QZK209" s="74"/>
      <c r="QZL209" s="68"/>
      <c r="QZM209" s="73"/>
      <c r="QZN209" s="74"/>
      <c r="QZO209" s="68"/>
      <c r="QZP209" s="73"/>
      <c r="QZQ209" s="74"/>
      <c r="QZR209" s="68"/>
      <c r="QZS209" s="73"/>
      <c r="QZT209" s="74"/>
      <c r="QZU209" s="68"/>
      <c r="QZV209" s="73"/>
      <c r="QZW209" s="74"/>
      <c r="QZX209" s="68"/>
      <c r="QZY209" s="73"/>
      <c r="QZZ209" s="74"/>
      <c r="RAA209" s="68"/>
      <c r="RAB209" s="73"/>
      <c r="RAC209" s="74"/>
      <c r="RAD209" s="68"/>
      <c r="RAE209" s="73"/>
      <c r="RAF209" s="74"/>
      <c r="RAG209" s="68"/>
      <c r="RAH209" s="73"/>
      <c r="RAI209" s="74"/>
      <c r="RAJ209" s="68"/>
      <c r="RAK209" s="73"/>
      <c r="RAL209" s="74"/>
      <c r="RAM209" s="68"/>
      <c r="RAN209" s="73"/>
      <c r="RAO209" s="74"/>
      <c r="RAP209" s="68"/>
      <c r="RAQ209" s="73"/>
      <c r="RAR209" s="74"/>
      <c r="RAS209" s="68"/>
      <c r="RAT209" s="73"/>
      <c r="RAU209" s="74"/>
      <c r="RAV209" s="68"/>
      <c r="RAW209" s="73"/>
      <c r="RAX209" s="74"/>
      <c r="RAY209" s="68"/>
      <c r="RAZ209" s="73"/>
      <c r="RBA209" s="74"/>
      <c r="RBB209" s="68"/>
      <c r="RBC209" s="73"/>
      <c r="RBD209" s="74"/>
      <c r="RBE209" s="68"/>
      <c r="RBF209" s="73"/>
      <c r="RBG209" s="74"/>
      <c r="RBH209" s="68"/>
      <c r="RBI209" s="73"/>
      <c r="RBJ209" s="74"/>
      <c r="RBK209" s="68"/>
      <c r="RBL209" s="73"/>
      <c r="RBM209" s="74"/>
      <c r="RBN209" s="68"/>
      <c r="RBO209" s="73"/>
      <c r="RBP209" s="74"/>
      <c r="RBQ209" s="68"/>
      <c r="RBR209" s="73"/>
      <c r="RBS209" s="74"/>
      <c r="RBT209" s="68"/>
      <c r="RBU209" s="73"/>
      <c r="RBV209" s="74"/>
      <c r="RBW209" s="68"/>
      <c r="RBX209" s="73"/>
      <c r="RBY209" s="74"/>
      <c r="RBZ209" s="68"/>
      <c r="RCA209" s="73"/>
      <c r="RCB209" s="74"/>
      <c r="RCC209" s="68"/>
      <c r="RCD209" s="73"/>
      <c r="RCE209" s="74"/>
      <c r="RCF209" s="68"/>
      <c r="RCG209" s="73"/>
      <c r="RCH209" s="74"/>
      <c r="RCI209" s="68"/>
      <c r="RCJ209" s="73"/>
      <c r="RCK209" s="74"/>
      <c r="RCL209" s="68"/>
      <c r="RCM209" s="73"/>
      <c r="RCN209" s="74"/>
      <c r="RCO209" s="68"/>
      <c r="RCP209" s="73"/>
      <c r="RCQ209" s="74"/>
      <c r="RCR209" s="68"/>
      <c r="RCS209" s="73"/>
      <c r="RCT209" s="74"/>
      <c r="RCU209" s="68"/>
      <c r="RCV209" s="73"/>
      <c r="RCW209" s="74"/>
      <c r="RCX209" s="68"/>
      <c r="RCY209" s="73"/>
      <c r="RCZ209" s="74"/>
      <c r="RDA209" s="68"/>
      <c r="RDB209" s="73"/>
      <c r="RDC209" s="74"/>
      <c r="RDD209" s="68"/>
      <c r="RDE209" s="73"/>
      <c r="RDF209" s="74"/>
      <c r="RDG209" s="68"/>
      <c r="RDH209" s="73"/>
      <c r="RDI209" s="74"/>
      <c r="RDJ209" s="68"/>
      <c r="RDK209" s="73"/>
      <c r="RDL209" s="74"/>
      <c r="RDM209" s="68"/>
      <c r="RDN209" s="73"/>
      <c r="RDO209" s="74"/>
      <c r="RDP209" s="68"/>
      <c r="RDQ209" s="73"/>
      <c r="RDR209" s="74"/>
      <c r="RDS209" s="68"/>
      <c r="RDT209" s="73"/>
      <c r="RDU209" s="74"/>
      <c r="RDV209" s="68"/>
      <c r="RDW209" s="73"/>
      <c r="RDX209" s="74"/>
      <c r="RDY209" s="68"/>
      <c r="RDZ209" s="73"/>
      <c r="REA209" s="74"/>
      <c r="REB209" s="68"/>
      <c r="REC209" s="73"/>
      <c r="RED209" s="74"/>
      <c r="REE209" s="68"/>
      <c r="REF209" s="73"/>
      <c r="REG209" s="74"/>
      <c r="REH209" s="68"/>
      <c r="REI209" s="73"/>
      <c r="REJ209" s="74"/>
      <c r="REK209" s="68"/>
      <c r="REL209" s="73"/>
      <c r="REM209" s="74"/>
      <c r="REN209" s="68"/>
      <c r="REO209" s="73"/>
      <c r="REP209" s="74"/>
      <c r="REQ209" s="68"/>
      <c r="RER209" s="73"/>
      <c r="RES209" s="74"/>
      <c r="RET209" s="68"/>
      <c r="REU209" s="73"/>
      <c r="REV209" s="74"/>
      <c r="REW209" s="68"/>
      <c r="REX209" s="73"/>
      <c r="REY209" s="74"/>
      <c r="REZ209" s="68"/>
      <c r="RFA209" s="73"/>
      <c r="RFB209" s="74"/>
      <c r="RFC209" s="68"/>
      <c r="RFD209" s="73"/>
      <c r="RFE209" s="74"/>
      <c r="RFF209" s="68"/>
      <c r="RFG209" s="73"/>
      <c r="RFH209" s="74"/>
      <c r="RFI209" s="68"/>
      <c r="RFJ209" s="73"/>
      <c r="RFK209" s="74"/>
      <c r="RFL209" s="68"/>
      <c r="RFM209" s="73"/>
      <c r="RFN209" s="74"/>
      <c r="RFO209" s="68"/>
      <c r="RFP209" s="73"/>
      <c r="RFQ209" s="74"/>
      <c r="RFR209" s="68"/>
      <c r="RFS209" s="73"/>
      <c r="RFT209" s="74"/>
      <c r="RFU209" s="68"/>
      <c r="RFV209" s="73"/>
      <c r="RFW209" s="74"/>
      <c r="RFX209" s="68"/>
      <c r="RFY209" s="73"/>
      <c r="RFZ209" s="74"/>
      <c r="RGA209" s="68"/>
      <c r="RGB209" s="73"/>
      <c r="RGC209" s="74"/>
      <c r="RGD209" s="68"/>
      <c r="RGE209" s="73"/>
      <c r="RGF209" s="74"/>
      <c r="RGG209" s="68"/>
      <c r="RGH209" s="73"/>
      <c r="RGI209" s="74"/>
      <c r="RGJ209" s="68"/>
      <c r="RGK209" s="73"/>
      <c r="RGL209" s="74"/>
      <c r="RGM209" s="68"/>
      <c r="RGN209" s="73"/>
      <c r="RGO209" s="74"/>
      <c r="RGP209" s="68"/>
      <c r="RGQ209" s="73"/>
      <c r="RGR209" s="74"/>
      <c r="RGS209" s="68"/>
      <c r="RGT209" s="73"/>
      <c r="RGU209" s="74"/>
      <c r="RGV209" s="68"/>
      <c r="RGW209" s="73"/>
      <c r="RGX209" s="74"/>
      <c r="RGY209" s="68"/>
      <c r="RGZ209" s="73"/>
      <c r="RHA209" s="74"/>
      <c r="RHB209" s="68"/>
      <c r="RHC209" s="73"/>
      <c r="RHD209" s="74"/>
      <c r="RHE209" s="68"/>
      <c r="RHF209" s="73"/>
      <c r="RHG209" s="74"/>
      <c r="RHH209" s="68"/>
      <c r="RHI209" s="73"/>
      <c r="RHJ209" s="74"/>
      <c r="RHK209" s="68"/>
      <c r="RHL209" s="73"/>
      <c r="RHM209" s="74"/>
      <c r="RHN209" s="68"/>
      <c r="RHO209" s="73"/>
      <c r="RHP209" s="74"/>
      <c r="RHQ209" s="68"/>
      <c r="RHR209" s="73"/>
      <c r="RHS209" s="74"/>
      <c r="RHT209" s="68"/>
      <c r="RHU209" s="73"/>
      <c r="RHV209" s="74"/>
      <c r="RHW209" s="68"/>
      <c r="RHX209" s="73"/>
      <c r="RHY209" s="74"/>
      <c r="RHZ209" s="68"/>
      <c r="RIA209" s="73"/>
      <c r="RIB209" s="74"/>
      <c r="RIC209" s="68"/>
      <c r="RID209" s="73"/>
      <c r="RIE209" s="74"/>
      <c r="RIF209" s="68"/>
      <c r="RIG209" s="73"/>
      <c r="RIH209" s="74"/>
      <c r="RII209" s="68"/>
      <c r="RIJ209" s="73"/>
      <c r="RIK209" s="74"/>
      <c r="RIL209" s="68"/>
      <c r="RIM209" s="73"/>
      <c r="RIN209" s="74"/>
      <c r="RIO209" s="68"/>
      <c r="RIP209" s="73"/>
      <c r="RIQ209" s="74"/>
      <c r="RIR209" s="68"/>
      <c r="RIS209" s="73"/>
      <c r="RIT209" s="74"/>
      <c r="RIU209" s="68"/>
      <c r="RIV209" s="73"/>
      <c r="RIW209" s="74"/>
      <c r="RIX209" s="68"/>
      <c r="RIY209" s="73"/>
      <c r="RIZ209" s="74"/>
      <c r="RJA209" s="68"/>
      <c r="RJB209" s="73"/>
      <c r="RJC209" s="74"/>
      <c r="RJD209" s="68"/>
      <c r="RJE209" s="73"/>
      <c r="RJF209" s="74"/>
      <c r="RJG209" s="68"/>
      <c r="RJH209" s="73"/>
      <c r="RJI209" s="74"/>
      <c r="RJJ209" s="68"/>
      <c r="RJK209" s="73"/>
      <c r="RJL209" s="74"/>
      <c r="RJM209" s="68"/>
      <c r="RJN209" s="73"/>
      <c r="RJO209" s="74"/>
      <c r="RJP209" s="68"/>
      <c r="RJQ209" s="73"/>
      <c r="RJR209" s="74"/>
      <c r="RJS209" s="68"/>
      <c r="RJT209" s="73"/>
      <c r="RJU209" s="74"/>
      <c r="RJV209" s="68"/>
      <c r="RJW209" s="73"/>
      <c r="RJX209" s="74"/>
      <c r="RJY209" s="68"/>
      <c r="RJZ209" s="73"/>
      <c r="RKA209" s="74"/>
      <c r="RKB209" s="68"/>
      <c r="RKC209" s="73"/>
      <c r="RKD209" s="74"/>
      <c r="RKE209" s="68"/>
      <c r="RKF209" s="73"/>
      <c r="RKG209" s="74"/>
      <c r="RKH209" s="68"/>
      <c r="RKI209" s="73"/>
      <c r="RKJ209" s="74"/>
      <c r="RKK209" s="68"/>
      <c r="RKL209" s="73"/>
      <c r="RKM209" s="74"/>
      <c r="RKN209" s="68"/>
      <c r="RKO209" s="73"/>
      <c r="RKP209" s="74"/>
      <c r="RKQ209" s="68"/>
      <c r="RKR209" s="73"/>
      <c r="RKS209" s="74"/>
      <c r="RKT209" s="68"/>
      <c r="RKU209" s="73"/>
      <c r="RKV209" s="74"/>
      <c r="RKW209" s="68"/>
      <c r="RKX209" s="73"/>
      <c r="RKY209" s="74"/>
      <c r="RKZ209" s="68"/>
      <c r="RLA209" s="73"/>
      <c r="RLB209" s="74"/>
      <c r="RLC209" s="68"/>
      <c r="RLD209" s="73"/>
      <c r="RLE209" s="74"/>
      <c r="RLF209" s="68"/>
      <c r="RLG209" s="73"/>
      <c r="RLH209" s="74"/>
      <c r="RLI209" s="68"/>
      <c r="RLJ209" s="73"/>
      <c r="RLK209" s="74"/>
      <c r="RLL209" s="68"/>
      <c r="RLM209" s="73"/>
      <c r="RLN209" s="74"/>
      <c r="RLO209" s="68"/>
      <c r="RLP209" s="73"/>
      <c r="RLQ209" s="74"/>
      <c r="RLR209" s="68"/>
      <c r="RLS209" s="73"/>
      <c r="RLT209" s="74"/>
      <c r="RLU209" s="68"/>
      <c r="RLV209" s="73"/>
      <c r="RLW209" s="74"/>
      <c r="RLX209" s="68"/>
      <c r="RLY209" s="73"/>
      <c r="RLZ209" s="74"/>
      <c r="RMA209" s="68"/>
      <c r="RMB209" s="73"/>
      <c r="RMC209" s="74"/>
      <c r="RMD209" s="68"/>
      <c r="RME209" s="73"/>
      <c r="RMF209" s="74"/>
      <c r="RMG209" s="68"/>
      <c r="RMH209" s="73"/>
      <c r="RMI209" s="74"/>
      <c r="RMJ209" s="68"/>
      <c r="RMK209" s="73"/>
      <c r="RML209" s="74"/>
      <c r="RMM209" s="68"/>
      <c r="RMN209" s="73"/>
      <c r="RMO209" s="74"/>
      <c r="RMP209" s="68"/>
      <c r="RMQ209" s="73"/>
      <c r="RMR209" s="74"/>
      <c r="RMS209" s="68"/>
      <c r="RMT209" s="73"/>
      <c r="RMU209" s="74"/>
      <c r="RMV209" s="68"/>
      <c r="RMW209" s="73"/>
      <c r="RMX209" s="74"/>
      <c r="RMY209" s="68"/>
      <c r="RMZ209" s="73"/>
      <c r="RNA209" s="74"/>
      <c r="RNB209" s="68"/>
      <c r="RNC209" s="73"/>
      <c r="RND209" s="74"/>
      <c r="RNE209" s="68"/>
      <c r="RNF209" s="73"/>
      <c r="RNG209" s="74"/>
      <c r="RNH209" s="68"/>
      <c r="RNI209" s="73"/>
      <c r="RNJ209" s="74"/>
      <c r="RNK209" s="68"/>
      <c r="RNL209" s="73"/>
      <c r="RNM209" s="74"/>
      <c r="RNN209" s="68"/>
      <c r="RNO209" s="73"/>
      <c r="RNP209" s="74"/>
      <c r="RNQ209" s="68"/>
      <c r="RNR209" s="73"/>
      <c r="RNS209" s="74"/>
      <c r="RNT209" s="68"/>
      <c r="RNU209" s="73"/>
      <c r="RNV209" s="74"/>
      <c r="RNW209" s="68"/>
      <c r="RNX209" s="73"/>
      <c r="RNY209" s="74"/>
      <c r="RNZ209" s="68"/>
      <c r="ROA209" s="73"/>
      <c r="ROB209" s="74"/>
      <c r="ROC209" s="68"/>
      <c r="ROD209" s="73"/>
      <c r="ROE209" s="74"/>
      <c r="ROF209" s="68"/>
      <c r="ROG209" s="73"/>
      <c r="ROH209" s="74"/>
      <c r="ROI209" s="68"/>
      <c r="ROJ209" s="73"/>
      <c r="ROK209" s="74"/>
      <c r="ROL209" s="68"/>
      <c r="ROM209" s="73"/>
      <c r="RON209" s="74"/>
      <c r="ROO209" s="68"/>
      <c r="ROP209" s="73"/>
      <c r="ROQ209" s="74"/>
      <c r="ROR209" s="68"/>
      <c r="ROS209" s="73"/>
      <c r="ROT209" s="74"/>
      <c r="ROU209" s="68"/>
      <c r="ROV209" s="73"/>
      <c r="ROW209" s="74"/>
      <c r="ROX209" s="68"/>
      <c r="ROY209" s="73"/>
      <c r="ROZ209" s="74"/>
      <c r="RPA209" s="68"/>
      <c r="RPB209" s="73"/>
      <c r="RPC209" s="74"/>
      <c r="RPD209" s="68"/>
      <c r="RPE209" s="73"/>
      <c r="RPF209" s="74"/>
      <c r="RPG209" s="68"/>
      <c r="RPH209" s="73"/>
      <c r="RPI209" s="74"/>
      <c r="RPJ209" s="68"/>
      <c r="RPK209" s="73"/>
      <c r="RPL209" s="74"/>
      <c r="RPM209" s="68"/>
      <c r="RPN209" s="73"/>
      <c r="RPO209" s="74"/>
      <c r="RPP209" s="68"/>
      <c r="RPQ209" s="73"/>
      <c r="RPR209" s="74"/>
      <c r="RPS209" s="68"/>
      <c r="RPT209" s="73"/>
      <c r="RPU209" s="74"/>
      <c r="RPV209" s="68"/>
      <c r="RPW209" s="73"/>
      <c r="RPX209" s="74"/>
      <c r="RPY209" s="68"/>
      <c r="RPZ209" s="73"/>
      <c r="RQA209" s="74"/>
      <c r="RQB209" s="68"/>
      <c r="RQC209" s="73"/>
      <c r="RQD209" s="74"/>
      <c r="RQE209" s="68"/>
      <c r="RQF209" s="73"/>
      <c r="RQG209" s="74"/>
      <c r="RQH209" s="68"/>
      <c r="RQI209" s="73"/>
      <c r="RQJ209" s="74"/>
      <c r="RQK209" s="68"/>
      <c r="RQL209" s="73"/>
      <c r="RQM209" s="74"/>
      <c r="RQN209" s="68"/>
      <c r="RQO209" s="73"/>
      <c r="RQP209" s="74"/>
      <c r="RQQ209" s="68"/>
      <c r="RQR209" s="73"/>
      <c r="RQS209" s="74"/>
      <c r="RQT209" s="68"/>
      <c r="RQU209" s="73"/>
      <c r="RQV209" s="74"/>
      <c r="RQW209" s="68"/>
      <c r="RQX209" s="73"/>
      <c r="RQY209" s="74"/>
      <c r="RQZ209" s="68"/>
      <c r="RRA209" s="73"/>
      <c r="RRB209" s="74"/>
      <c r="RRC209" s="68"/>
      <c r="RRD209" s="73"/>
      <c r="RRE209" s="74"/>
      <c r="RRF209" s="68"/>
      <c r="RRG209" s="73"/>
      <c r="RRH209" s="74"/>
      <c r="RRI209" s="68"/>
      <c r="RRJ209" s="73"/>
      <c r="RRK209" s="74"/>
      <c r="RRL209" s="68"/>
      <c r="RRM209" s="73"/>
      <c r="RRN209" s="74"/>
      <c r="RRO209" s="68"/>
      <c r="RRP209" s="73"/>
      <c r="RRQ209" s="74"/>
      <c r="RRR209" s="68"/>
      <c r="RRS209" s="73"/>
      <c r="RRT209" s="74"/>
      <c r="RRU209" s="68"/>
      <c r="RRV209" s="73"/>
      <c r="RRW209" s="74"/>
      <c r="RRX209" s="68"/>
      <c r="RRY209" s="73"/>
      <c r="RRZ209" s="74"/>
      <c r="RSA209" s="68"/>
      <c r="RSB209" s="73"/>
      <c r="RSC209" s="74"/>
      <c r="RSD209" s="68"/>
      <c r="RSE209" s="73"/>
      <c r="RSF209" s="74"/>
      <c r="RSG209" s="68"/>
      <c r="RSH209" s="73"/>
      <c r="RSI209" s="74"/>
      <c r="RSJ209" s="68"/>
      <c r="RSK209" s="73"/>
      <c r="RSL209" s="74"/>
      <c r="RSM209" s="68"/>
      <c r="RSN209" s="73"/>
      <c r="RSO209" s="74"/>
      <c r="RSP209" s="68"/>
      <c r="RSQ209" s="73"/>
      <c r="RSR209" s="74"/>
      <c r="RSS209" s="68"/>
      <c r="RST209" s="73"/>
      <c r="RSU209" s="74"/>
      <c r="RSV209" s="68"/>
      <c r="RSW209" s="73"/>
      <c r="RSX209" s="74"/>
      <c r="RSY209" s="68"/>
      <c r="RSZ209" s="73"/>
      <c r="RTA209" s="74"/>
      <c r="RTB209" s="68"/>
      <c r="RTC209" s="73"/>
      <c r="RTD209" s="74"/>
      <c r="RTE209" s="68"/>
      <c r="RTF209" s="73"/>
      <c r="RTG209" s="74"/>
      <c r="RTH209" s="68"/>
      <c r="RTI209" s="73"/>
      <c r="RTJ209" s="74"/>
      <c r="RTK209" s="68"/>
      <c r="RTL209" s="73"/>
      <c r="RTM209" s="74"/>
      <c r="RTN209" s="68"/>
      <c r="RTO209" s="73"/>
      <c r="RTP209" s="74"/>
      <c r="RTQ209" s="68"/>
      <c r="RTR209" s="73"/>
      <c r="RTS209" s="74"/>
      <c r="RTT209" s="68"/>
      <c r="RTU209" s="73"/>
      <c r="RTV209" s="74"/>
      <c r="RTW209" s="68"/>
      <c r="RTX209" s="73"/>
      <c r="RTY209" s="74"/>
      <c r="RTZ209" s="68"/>
      <c r="RUA209" s="73"/>
      <c r="RUB209" s="74"/>
      <c r="RUC209" s="68"/>
      <c r="RUD209" s="73"/>
      <c r="RUE209" s="74"/>
      <c r="RUF209" s="68"/>
      <c r="RUG209" s="73"/>
      <c r="RUH209" s="74"/>
      <c r="RUI209" s="68"/>
      <c r="RUJ209" s="73"/>
      <c r="RUK209" s="74"/>
      <c r="RUL209" s="68"/>
      <c r="RUM209" s="73"/>
      <c r="RUN209" s="74"/>
      <c r="RUO209" s="68"/>
      <c r="RUP209" s="73"/>
      <c r="RUQ209" s="74"/>
      <c r="RUR209" s="68"/>
      <c r="RUS209" s="73"/>
      <c r="RUT209" s="74"/>
      <c r="RUU209" s="68"/>
      <c r="RUV209" s="73"/>
      <c r="RUW209" s="74"/>
      <c r="RUX209" s="68"/>
      <c r="RUY209" s="73"/>
      <c r="RUZ209" s="74"/>
      <c r="RVA209" s="68"/>
      <c r="RVB209" s="73"/>
      <c r="RVC209" s="74"/>
      <c r="RVD209" s="68"/>
      <c r="RVE209" s="73"/>
      <c r="RVF209" s="74"/>
      <c r="RVG209" s="68"/>
      <c r="RVH209" s="73"/>
      <c r="RVI209" s="74"/>
      <c r="RVJ209" s="68"/>
      <c r="RVK209" s="73"/>
      <c r="RVL209" s="74"/>
      <c r="RVM209" s="68"/>
      <c r="RVN209" s="73"/>
      <c r="RVO209" s="74"/>
      <c r="RVP209" s="68"/>
      <c r="RVQ209" s="73"/>
      <c r="RVR209" s="74"/>
      <c r="RVS209" s="68"/>
      <c r="RVT209" s="73"/>
      <c r="RVU209" s="74"/>
      <c r="RVV209" s="68"/>
      <c r="RVW209" s="73"/>
      <c r="RVX209" s="74"/>
      <c r="RVY209" s="68"/>
      <c r="RVZ209" s="73"/>
      <c r="RWA209" s="74"/>
      <c r="RWB209" s="68"/>
      <c r="RWC209" s="73"/>
      <c r="RWD209" s="74"/>
      <c r="RWE209" s="68"/>
      <c r="RWF209" s="73"/>
      <c r="RWG209" s="74"/>
      <c r="RWH209" s="68"/>
      <c r="RWI209" s="73"/>
      <c r="RWJ209" s="74"/>
      <c r="RWK209" s="68"/>
      <c r="RWL209" s="73"/>
      <c r="RWM209" s="74"/>
      <c r="RWN209" s="68"/>
      <c r="RWO209" s="73"/>
      <c r="RWP209" s="74"/>
      <c r="RWQ209" s="68"/>
      <c r="RWR209" s="73"/>
      <c r="RWS209" s="74"/>
      <c r="RWT209" s="68"/>
      <c r="RWU209" s="73"/>
      <c r="RWV209" s="74"/>
      <c r="RWW209" s="68"/>
      <c r="RWX209" s="73"/>
      <c r="RWY209" s="74"/>
      <c r="RWZ209" s="68"/>
      <c r="RXA209" s="73"/>
      <c r="RXB209" s="74"/>
      <c r="RXC209" s="68"/>
      <c r="RXD209" s="73"/>
      <c r="RXE209" s="74"/>
      <c r="RXF209" s="68"/>
      <c r="RXG209" s="73"/>
      <c r="RXH209" s="74"/>
      <c r="RXI209" s="68"/>
      <c r="RXJ209" s="73"/>
      <c r="RXK209" s="74"/>
      <c r="RXL209" s="68"/>
      <c r="RXM209" s="73"/>
      <c r="RXN209" s="74"/>
      <c r="RXO209" s="68"/>
      <c r="RXP209" s="73"/>
      <c r="RXQ209" s="74"/>
      <c r="RXR209" s="68"/>
      <c r="RXS209" s="73"/>
      <c r="RXT209" s="74"/>
      <c r="RXU209" s="68"/>
      <c r="RXV209" s="73"/>
      <c r="RXW209" s="74"/>
      <c r="RXX209" s="68"/>
      <c r="RXY209" s="73"/>
      <c r="RXZ209" s="74"/>
      <c r="RYA209" s="68"/>
      <c r="RYB209" s="73"/>
      <c r="RYC209" s="74"/>
      <c r="RYD209" s="68"/>
      <c r="RYE209" s="73"/>
      <c r="RYF209" s="74"/>
      <c r="RYG209" s="68"/>
      <c r="RYH209" s="73"/>
      <c r="RYI209" s="74"/>
      <c r="RYJ209" s="68"/>
      <c r="RYK209" s="73"/>
      <c r="RYL209" s="74"/>
      <c r="RYM209" s="68"/>
      <c r="RYN209" s="73"/>
      <c r="RYO209" s="74"/>
      <c r="RYP209" s="68"/>
      <c r="RYQ209" s="73"/>
      <c r="RYR209" s="74"/>
      <c r="RYS209" s="68"/>
      <c r="RYT209" s="73"/>
      <c r="RYU209" s="74"/>
      <c r="RYV209" s="68"/>
      <c r="RYW209" s="73"/>
      <c r="RYX209" s="74"/>
      <c r="RYY209" s="68"/>
      <c r="RYZ209" s="73"/>
      <c r="RZA209" s="74"/>
      <c r="RZB209" s="68"/>
      <c r="RZC209" s="73"/>
      <c r="RZD209" s="74"/>
      <c r="RZE209" s="68"/>
      <c r="RZF209" s="73"/>
      <c r="RZG209" s="74"/>
      <c r="RZH209" s="68"/>
      <c r="RZI209" s="73"/>
      <c r="RZJ209" s="74"/>
      <c r="RZK209" s="68"/>
      <c r="RZL209" s="73"/>
      <c r="RZM209" s="74"/>
      <c r="RZN209" s="68"/>
      <c r="RZO209" s="73"/>
      <c r="RZP209" s="74"/>
      <c r="RZQ209" s="68"/>
      <c r="RZR209" s="73"/>
      <c r="RZS209" s="74"/>
      <c r="RZT209" s="68"/>
      <c r="RZU209" s="73"/>
      <c r="RZV209" s="74"/>
      <c r="RZW209" s="68"/>
      <c r="RZX209" s="73"/>
      <c r="RZY209" s="74"/>
      <c r="RZZ209" s="68"/>
      <c r="SAA209" s="73"/>
      <c r="SAB209" s="74"/>
      <c r="SAC209" s="68"/>
      <c r="SAD209" s="73"/>
      <c r="SAE209" s="74"/>
      <c r="SAF209" s="68"/>
      <c r="SAG209" s="73"/>
      <c r="SAH209" s="74"/>
      <c r="SAI209" s="68"/>
      <c r="SAJ209" s="73"/>
      <c r="SAK209" s="74"/>
      <c r="SAL209" s="68"/>
      <c r="SAM209" s="73"/>
      <c r="SAN209" s="74"/>
      <c r="SAO209" s="68"/>
      <c r="SAP209" s="73"/>
      <c r="SAQ209" s="74"/>
      <c r="SAR209" s="68"/>
      <c r="SAS209" s="73"/>
      <c r="SAT209" s="74"/>
      <c r="SAU209" s="68"/>
      <c r="SAV209" s="73"/>
      <c r="SAW209" s="74"/>
      <c r="SAX209" s="68"/>
      <c r="SAY209" s="73"/>
      <c r="SAZ209" s="74"/>
      <c r="SBA209" s="68"/>
      <c r="SBB209" s="73"/>
      <c r="SBC209" s="74"/>
      <c r="SBD209" s="68"/>
      <c r="SBE209" s="73"/>
      <c r="SBF209" s="74"/>
      <c r="SBG209" s="68"/>
      <c r="SBH209" s="73"/>
      <c r="SBI209" s="74"/>
      <c r="SBJ209" s="68"/>
      <c r="SBK209" s="73"/>
      <c r="SBL209" s="74"/>
      <c r="SBM209" s="68"/>
      <c r="SBN209" s="73"/>
      <c r="SBO209" s="74"/>
      <c r="SBP209" s="68"/>
      <c r="SBQ209" s="73"/>
      <c r="SBR209" s="74"/>
      <c r="SBS209" s="68"/>
      <c r="SBT209" s="73"/>
      <c r="SBU209" s="74"/>
      <c r="SBV209" s="68"/>
      <c r="SBW209" s="73"/>
      <c r="SBX209" s="74"/>
      <c r="SBY209" s="68"/>
      <c r="SBZ209" s="73"/>
      <c r="SCA209" s="74"/>
      <c r="SCB209" s="68"/>
      <c r="SCC209" s="73"/>
      <c r="SCD209" s="74"/>
      <c r="SCE209" s="68"/>
      <c r="SCF209" s="73"/>
      <c r="SCG209" s="74"/>
      <c r="SCH209" s="68"/>
      <c r="SCI209" s="73"/>
      <c r="SCJ209" s="74"/>
      <c r="SCK209" s="68"/>
      <c r="SCL209" s="73"/>
      <c r="SCM209" s="74"/>
      <c r="SCN209" s="68"/>
      <c r="SCO209" s="73"/>
      <c r="SCP209" s="74"/>
      <c r="SCQ209" s="68"/>
      <c r="SCR209" s="73"/>
      <c r="SCS209" s="74"/>
      <c r="SCT209" s="68"/>
      <c r="SCU209" s="73"/>
      <c r="SCV209" s="74"/>
      <c r="SCW209" s="68"/>
      <c r="SCX209" s="73"/>
      <c r="SCY209" s="74"/>
      <c r="SCZ209" s="68"/>
      <c r="SDA209" s="73"/>
      <c r="SDB209" s="74"/>
      <c r="SDC209" s="68"/>
      <c r="SDD209" s="73"/>
      <c r="SDE209" s="74"/>
      <c r="SDF209" s="68"/>
      <c r="SDG209" s="73"/>
      <c r="SDH209" s="74"/>
      <c r="SDI209" s="68"/>
      <c r="SDJ209" s="73"/>
      <c r="SDK209" s="74"/>
      <c r="SDL209" s="68"/>
      <c r="SDM209" s="73"/>
      <c r="SDN209" s="74"/>
      <c r="SDO209" s="68"/>
      <c r="SDP209" s="73"/>
      <c r="SDQ209" s="74"/>
      <c r="SDR209" s="68"/>
      <c r="SDS209" s="73"/>
      <c r="SDT209" s="74"/>
      <c r="SDU209" s="68"/>
      <c r="SDV209" s="73"/>
      <c r="SDW209" s="74"/>
      <c r="SDX209" s="68"/>
      <c r="SDY209" s="73"/>
      <c r="SDZ209" s="74"/>
      <c r="SEA209" s="68"/>
      <c r="SEB209" s="73"/>
      <c r="SEC209" s="74"/>
      <c r="SED209" s="68"/>
      <c r="SEE209" s="73"/>
      <c r="SEF209" s="74"/>
      <c r="SEG209" s="68"/>
      <c r="SEH209" s="73"/>
      <c r="SEI209" s="74"/>
      <c r="SEJ209" s="68"/>
      <c r="SEK209" s="73"/>
      <c r="SEL209" s="74"/>
      <c r="SEM209" s="68"/>
      <c r="SEN209" s="73"/>
      <c r="SEO209" s="74"/>
      <c r="SEP209" s="68"/>
      <c r="SEQ209" s="73"/>
      <c r="SER209" s="74"/>
      <c r="SES209" s="68"/>
      <c r="SET209" s="73"/>
      <c r="SEU209" s="74"/>
      <c r="SEV209" s="68"/>
      <c r="SEW209" s="73"/>
      <c r="SEX209" s="74"/>
      <c r="SEY209" s="68"/>
      <c r="SEZ209" s="73"/>
      <c r="SFA209" s="74"/>
      <c r="SFB209" s="68"/>
      <c r="SFC209" s="73"/>
      <c r="SFD209" s="74"/>
      <c r="SFE209" s="68"/>
      <c r="SFF209" s="73"/>
      <c r="SFG209" s="74"/>
      <c r="SFH209" s="68"/>
      <c r="SFI209" s="73"/>
      <c r="SFJ209" s="74"/>
      <c r="SFK209" s="68"/>
      <c r="SFL209" s="73"/>
      <c r="SFM209" s="74"/>
      <c r="SFN209" s="68"/>
      <c r="SFO209" s="73"/>
      <c r="SFP209" s="74"/>
      <c r="SFQ209" s="68"/>
      <c r="SFR209" s="73"/>
      <c r="SFS209" s="74"/>
      <c r="SFT209" s="68"/>
      <c r="SFU209" s="73"/>
      <c r="SFV209" s="74"/>
      <c r="SFW209" s="68"/>
      <c r="SFX209" s="73"/>
      <c r="SFY209" s="74"/>
      <c r="SFZ209" s="68"/>
      <c r="SGA209" s="73"/>
      <c r="SGB209" s="74"/>
      <c r="SGC209" s="68"/>
      <c r="SGD209" s="73"/>
      <c r="SGE209" s="74"/>
      <c r="SGF209" s="68"/>
      <c r="SGG209" s="73"/>
      <c r="SGH209" s="74"/>
      <c r="SGI209" s="68"/>
      <c r="SGJ209" s="73"/>
      <c r="SGK209" s="74"/>
      <c r="SGL209" s="68"/>
      <c r="SGM209" s="73"/>
      <c r="SGN209" s="74"/>
      <c r="SGO209" s="68"/>
      <c r="SGP209" s="73"/>
      <c r="SGQ209" s="74"/>
      <c r="SGR209" s="68"/>
      <c r="SGS209" s="73"/>
      <c r="SGT209" s="74"/>
      <c r="SGU209" s="68"/>
      <c r="SGV209" s="73"/>
      <c r="SGW209" s="74"/>
      <c r="SGX209" s="68"/>
      <c r="SGY209" s="73"/>
      <c r="SGZ209" s="74"/>
      <c r="SHA209" s="68"/>
      <c r="SHB209" s="73"/>
      <c r="SHC209" s="74"/>
      <c r="SHD209" s="68"/>
      <c r="SHE209" s="73"/>
      <c r="SHF209" s="74"/>
      <c r="SHG209" s="68"/>
      <c r="SHH209" s="73"/>
      <c r="SHI209" s="74"/>
      <c r="SHJ209" s="68"/>
      <c r="SHK209" s="73"/>
      <c r="SHL209" s="74"/>
      <c r="SHM209" s="68"/>
      <c r="SHN209" s="73"/>
      <c r="SHO209" s="74"/>
      <c r="SHP209" s="68"/>
      <c r="SHQ209" s="73"/>
      <c r="SHR209" s="74"/>
      <c r="SHS209" s="68"/>
      <c r="SHT209" s="73"/>
      <c r="SHU209" s="74"/>
      <c r="SHV209" s="68"/>
      <c r="SHW209" s="73"/>
      <c r="SHX209" s="74"/>
      <c r="SHY209" s="68"/>
      <c r="SHZ209" s="73"/>
      <c r="SIA209" s="74"/>
      <c r="SIB209" s="68"/>
      <c r="SIC209" s="73"/>
      <c r="SID209" s="74"/>
      <c r="SIE209" s="68"/>
      <c r="SIF209" s="73"/>
      <c r="SIG209" s="74"/>
      <c r="SIH209" s="68"/>
      <c r="SII209" s="73"/>
      <c r="SIJ209" s="74"/>
      <c r="SIK209" s="68"/>
      <c r="SIL209" s="73"/>
      <c r="SIM209" s="74"/>
      <c r="SIN209" s="68"/>
      <c r="SIO209" s="73"/>
      <c r="SIP209" s="74"/>
      <c r="SIQ209" s="68"/>
      <c r="SIR209" s="73"/>
      <c r="SIS209" s="74"/>
      <c r="SIT209" s="68"/>
      <c r="SIU209" s="73"/>
      <c r="SIV209" s="74"/>
      <c r="SIW209" s="68"/>
      <c r="SIX209" s="73"/>
      <c r="SIY209" s="74"/>
      <c r="SIZ209" s="68"/>
      <c r="SJA209" s="73"/>
      <c r="SJB209" s="74"/>
      <c r="SJC209" s="68"/>
      <c r="SJD209" s="73"/>
      <c r="SJE209" s="74"/>
      <c r="SJF209" s="68"/>
      <c r="SJG209" s="73"/>
      <c r="SJH209" s="74"/>
      <c r="SJI209" s="68"/>
      <c r="SJJ209" s="73"/>
      <c r="SJK209" s="74"/>
      <c r="SJL209" s="68"/>
      <c r="SJM209" s="73"/>
      <c r="SJN209" s="74"/>
      <c r="SJO209" s="68"/>
      <c r="SJP209" s="73"/>
      <c r="SJQ209" s="74"/>
      <c r="SJR209" s="68"/>
      <c r="SJS209" s="73"/>
      <c r="SJT209" s="74"/>
      <c r="SJU209" s="68"/>
      <c r="SJV209" s="73"/>
      <c r="SJW209" s="74"/>
      <c r="SJX209" s="68"/>
      <c r="SJY209" s="73"/>
      <c r="SJZ209" s="74"/>
      <c r="SKA209" s="68"/>
      <c r="SKB209" s="73"/>
      <c r="SKC209" s="74"/>
      <c r="SKD209" s="68"/>
      <c r="SKE209" s="73"/>
      <c r="SKF209" s="74"/>
      <c r="SKG209" s="68"/>
      <c r="SKH209" s="73"/>
      <c r="SKI209" s="74"/>
      <c r="SKJ209" s="68"/>
      <c r="SKK209" s="73"/>
      <c r="SKL209" s="74"/>
      <c r="SKM209" s="68"/>
      <c r="SKN209" s="73"/>
      <c r="SKO209" s="74"/>
      <c r="SKP209" s="68"/>
      <c r="SKQ209" s="73"/>
      <c r="SKR209" s="74"/>
      <c r="SKS209" s="68"/>
      <c r="SKT209" s="73"/>
      <c r="SKU209" s="74"/>
      <c r="SKV209" s="68"/>
      <c r="SKW209" s="73"/>
      <c r="SKX209" s="74"/>
      <c r="SKY209" s="68"/>
      <c r="SKZ209" s="73"/>
      <c r="SLA209" s="74"/>
      <c r="SLB209" s="68"/>
      <c r="SLC209" s="73"/>
      <c r="SLD209" s="74"/>
      <c r="SLE209" s="68"/>
      <c r="SLF209" s="73"/>
      <c r="SLG209" s="74"/>
      <c r="SLH209" s="68"/>
      <c r="SLI209" s="73"/>
      <c r="SLJ209" s="74"/>
      <c r="SLK209" s="68"/>
      <c r="SLL209" s="73"/>
      <c r="SLM209" s="74"/>
      <c r="SLN209" s="68"/>
      <c r="SLO209" s="73"/>
      <c r="SLP209" s="74"/>
      <c r="SLQ209" s="68"/>
      <c r="SLR209" s="73"/>
      <c r="SLS209" s="74"/>
      <c r="SLT209" s="68"/>
      <c r="SLU209" s="73"/>
      <c r="SLV209" s="74"/>
      <c r="SLW209" s="68"/>
      <c r="SLX209" s="73"/>
      <c r="SLY209" s="74"/>
      <c r="SLZ209" s="68"/>
      <c r="SMA209" s="73"/>
      <c r="SMB209" s="74"/>
      <c r="SMC209" s="68"/>
      <c r="SMD209" s="73"/>
      <c r="SME209" s="74"/>
      <c r="SMF209" s="68"/>
      <c r="SMG209" s="73"/>
      <c r="SMH209" s="74"/>
      <c r="SMI209" s="68"/>
      <c r="SMJ209" s="73"/>
      <c r="SMK209" s="74"/>
      <c r="SML209" s="68"/>
      <c r="SMM209" s="73"/>
      <c r="SMN209" s="74"/>
      <c r="SMO209" s="68"/>
      <c r="SMP209" s="73"/>
      <c r="SMQ209" s="74"/>
      <c r="SMR209" s="68"/>
      <c r="SMS209" s="73"/>
      <c r="SMT209" s="74"/>
      <c r="SMU209" s="68"/>
      <c r="SMV209" s="73"/>
      <c r="SMW209" s="74"/>
      <c r="SMX209" s="68"/>
      <c r="SMY209" s="73"/>
      <c r="SMZ209" s="74"/>
      <c r="SNA209" s="68"/>
      <c r="SNB209" s="73"/>
      <c r="SNC209" s="74"/>
      <c r="SND209" s="68"/>
      <c r="SNE209" s="73"/>
      <c r="SNF209" s="74"/>
      <c r="SNG209" s="68"/>
      <c r="SNH209" s="73"/>
      <c r="SNI209" s="74"/>
      <c r="SNJ209" s="68"/>
      <c r="SNK209" s="73"/>
      <c r="SNL209" s="74"/>
      <c r="SNM209" s="68"/>
      <c r="SNN209" s="73"/>
      <c r="SNO209" s="74"/>
      <c r="SNP209" s="68"/>
      <c r="SNQ209" s="73"/>
      <c r="SNR209" s="74"/>
      <c r="SNS209" s="68"/>
      <c r="SNT209" s="73"/>
      <c r="SNU209" s="74"/>
      <c r="SNV209" s="68"/>
      <c r="SNW209" s="73"/>
      <c r="SNX209" s="74"/>
      <c r="SNY209" s="68"/>
      <c r="SNZ209" s="73"/>
      <c r="SOA209" s="74"/>
      <c r="SOB209" s="68"/>
      <c r="SOC209" s="73"/>
      <c r="SOD209" s="74"/>
      <c r="SOE209" s="68"/>
      <c r="SOF209" s="73"/>
      <c r="SOG209" s="74"/>
      <c r="SOH209" s="68"/>
      <c r="SOI209" s="73"/>
      <c r="SOJ209" s="74"/>
      <c r="SOK209" s="68"/>
      <c r="SOL209" s="73"/>
      <c r="SOM209" s="74"/>
      <c r="SON209" s="68"/>
      <c r="SOO209" s="73"/>
      <c r="SOP209" s="74"/>
      <c r="SOQ209" s="68"/>
      <c r="SOR209" s="73"/>
      <c r="SOS209" s="74"/>
      <c r="SOT209" s="68"/>
      <c r="SOU209" s="73"/>
      <c r="SOV209" s="74"/>
      <c r="SOW209" s="68"/>
      <c r="SOX209" s="73"/>
      <c r="SOY209" s="74"/>
      <c r="SOZ209" s="68"/>
      <c r="SPA209" s="73"/>
      <c r="SPB209" s="74"/>
      <c r="SPC209" s="68"/>
      <c r="SPD209" s="73"/>
      <c r="SPE209" s="74"/>
      <c r="SPF209" s="68"/>
      <c r="SPG209" s="73"/>
      <c r="SPH209" s="74"/>
      <c r="SPI209" s="68"/>
      <c r="SPJ209" s="73"/>
      <c r="SPK209" s="74"/>
      <c r="SPL209" s="68"/>
      <c r="SPM209" s="73"/>
      <c r="SPN209" s="74"/>
      <c r="SPO209" s="68"/>
      <c r="SPP209" s="73"/>
      <c r="SPQ209" s="74"/>
      <c r="SPR209" s="68"/>
      <c r="SPS209" s="73"/>
      <c r="SPT209" s="74"/>
      <c r="SPU209" s="68"/>
      <c r="SPV209" s="73"/>
      <c r="SPW209" s="74"/>
      <c r="SPX209" s="68"/>
      <c r="SPY209" s="73"/>
      <c r="SPZ209" s="74"/>
      <c r="SQA209" s="68"/>
      <c r="SQB209" s="73"/>
      <c r="SQC209" s="74"/>
      <c r="SQD209" s="68"/>
      <c r="SQE209" s="73"/>
      <c r="SQF209" s="74"/>
      <c r="SQG209" s="68"/>
      <c r="SQH209" s="73"/>
      <c r="SQI209" s="74"/>
      <c r="SQJ209" s="68"/>
      <c r="SQK209" s="73"/>
      <c r="SQL209" s="74"/>
      <c r="SQM209" s="68"/>
      <c r="SQN209" s="73"/>
      <c r="SQO209" s="74"/>
      <c r="SQP209" s="68"/>
      <c r="SQQ209" s="73"/>
      <c r="SQR209" s="74"/>
      <c r="SQS209" s="68"/>
      <c r="SQT209" s="73"/>
      <c r="SQU209" s="74"/>
      <c r="SQV209" s="68"/>
      <c r="SQW209" s="73"/>
      <c r="SQX209" s="74"/>
      <c r="SQY209" s="68"/>
      <c r="SQZ209" s="73"/>
      <c r="SRA209" s="74"/>
      <c r="SRB209" s="68"/>
      <c r="SRC209" s="73"/>
      <c r="SRD209" s="74"/>
      <c r="SRE209" s="68"/>
      <c r="SRF209" s="73"/>
      <c r="SRG209" s="74"/>
      <c r="SRH209" s="68"/>
      <c r="SRI209" s="73"/>
      <c r="SRJ209" s="74"/>
      <c r="SRK209" s="68"/>
      <c r="SRL209" s="73"/>
      <c r="SRM209" s="74"/>
      <c r="SRN209" s="68"/>
      <c r="SRO209" s="73"/>
      <c r="SRP209" s="74"/>
      <c r="SRQ209" s="68"/>
      <c r="SRR209" s="73"/>
      <c r="SRS209" s="74"/>
      <c r="SRT209" s="68"/>
      <c r="SRU209" s="73"/>
      <c r="SRV209" s="74"/>
      <c r="SRW209" s="68"/>
      <c r="SRX209" s="73"/>
      <c r="SRY209" s="74"/>
      <c r="SRZ209" s="68"/>
      <c r="SSA209" s="73"/>
      <c r="SSB209" s="74"/>
      <c r="SSC209" s="68"/>
      <c r="SSD209" s="73"/>
      <c r="SSE209" s="74"/>
      <c r="SSF209" s="68"/>
      <c r="SSG209" s="73"/>
      <c r="SSH209" s="74"/>
      <c r="SSI209" s="68"/>
      <c r="SSJ209" s="73"/>
      <c r="SSK209" s="74"/>
      <c r="SSL209" s="68"/>
      <c r="SSM209" s="73"/>
      <c r="SSN209" s="74"/>
      <c r="SSO209" s="68"/>
      <c r="SSP209" s="73"/>
      <c r="SSQ209" s="74"/>
      <c r="SSR209" s="68"/>
      <c r="SSS209" s="73"/>
      <c r="SST209" s="74"/>
      <c r="SSU209" s="68"/>
      <c r="SSV209" s="73"/>
      <c r="SSW209" s="74"/>
      <c r="SSX209" s="68"/>
      <c r="SSY209" s="73"/>
      <c r="SSZ209" s="74"/>
      <c r="STA209" s="68"/>
      <c r="STB209" s="73"/>
      <c r="STC209" s="74"/>
      <c r="STD209" s="68"/>
      <c r="STE209" s="73"/>
      <c r="STF209" s="74"/>
      <c r="STG209" s="68"/>
      <c r="STH209" s="73"/>
      <c r="STI209" s="74"/>
      <c r="STJ209" s="68"/>
      <c r="STK209" s="73"/>
      <c r="STL209" s="74"/>
      <c r="STM209" s="68"/>
      <c r="STN209" s="73"/>
      <c r="STO209" s="74"/>
      <c r="STP209" s="68"/>
      <c r="STQ209" s="73"/>
      <c r="STR209" s="74"/>
      <c r="STS209" s="68"/>
      <c r="STT209" s="73"/>
      <c r="STU209" s="74"/>
      <c r="STV209" s="68"/>
      <c r="STW209" s="73"/>
      <c r="STX209" s="74"/>
      <c r="STY209" s="68"/>
      <c r="STZ209" s="73"/>
      <c r="SUA209" s="74"/>
      <c r="SUB209" s="68"/>
      <c r="SUC209" s="73"/>
      <c r="SUD209" s="74"/>
      <c r="SUE209" s="68"/>
      <c r="SUF209" s="73"/>
      <c r="SUG209" s="74"/>
      <c r="SUH209" s="68"/>
      <c r="SUI209" s="73"/>
      <c r="SUJ209" s="74"/>
      <c r="SUK209" s="68"/>
      <c r="SUL209" s="73"/>
      <c r="SUM209" s="74"/>
      <c r="SUN209" s="68"/>
      <c r="SUO209" s="73"/>
      <c r="SUP209" s="74"/>
      <c r="SUQ209" s="68"/>
      <c r="SUR209" s="73"/>
      <c r="SUS209" s="74"/>
      <c r="SUT209" s="68"/>
      <c r="SUU209" s="73"/>
      <c r="SUV209" s="74"/>
      <c r="SUW209" s="68"/>
      <c r="SUX209" s="73"/>
      <c r="SUY209" s="74"/>
      <c r="SUZ209" s="68"/>
      <c r="SVA209" s="73"/>
      <c r="SVB209" s="74"/>
      <c r="SVC209" s="68"/>
      <c r="SVD209" s="73"/>
      <c r="SVE209" s="74"/>
      <c r="SVF209" s="68"/>
      <c r="SVG209" s="73"/>
      <c r="SVH209" s="74"/>
      <c r="SVI209" s="68"/>
      <c r="SVJ209" s="73"/>
      <c r="SVK209" s="74"/>
      <c r="SVL209" s="68"/>
      <c r="SVM209" s="73"/>
      <c r="SVN209" s="74"/>
      <c r="SVO209" s="68"/>
      <c r="SVP209" s="73"/>
      <c r="SVQ209" s="74"/>
      <c r="SVR209" s="68"/>
      <c r="SVS209" s="73"/>
      <c r="SVT209" s="74"/>
      <c r="SVU209" s="68"/>
      <c r="SVV209" s="73"/>
      <c r="SVW209" s="74"/>
      <c r="SVX209" s="68"/>
      <c r="SVY209" s="73"/>
      <c r="SVZ209" s="74"/>
      <c r="SWA209" s="68"/>
      <c r="SWB209" s="73"/>
      <c r="SWC209" s="74"/>
      <c r="SWD209" s="68"/>
      <c r="SWE209" s="73"/>
      <c r="SWF209" s="74"/>
      <c r="SWG209" s="68"/>
      <c r="SWH209" s="73"/>
      <c r="SWI209" s="74"/>
      <c r="SWJ209" s="68"/>
      <c r="SWK209" s="73"/>
      <c r="SWL209" s="74"/>
      <c r="SWM209" s="68"/>
      <c r="SWN209" s="73"/>
      <c r="SWO209" s="74"/>
      <c r="SWP209" s="68"/>
      <c r="SWQ209" s="73"/>
      <c r="SWR209" s="74"/>
      <c r="SWS209" s="68"/>
      <c r="SWT209" s="73"/>
      <c r="SWU209" s="74"/>
      <c r="SWV209" s="68"/>
      <c r="SWW209" s="73"/>
      <c r="SWX209" s="74"/>
      <c r="SWY209" s="68"/>
      <c r="SWZ209" s="73"/>
      <c r="SXA209" s="74"/>
      <c r="SXB209" s="68"/>
      <c r="SXC209" s="73"/>
      <c r="SXD209" s="74"/>
      <c r="SXE209" s="68"/>
      <c r="SXF209" s="73"/>
      <c r="SXG209" s="74"/>
      <c r="SXH209" s="68"/>
      <c r="SXI209" s="73"/>
      <c r="SXJ209" s="74"/>
      <c r="SXK209" s="68"/>
      <c r="SXL209" s="73"/>
      <c r="SXM209" s="74"/>
      <c r="SXN209" s="68"/>
      <c r="SXO209" s="73"/>
      <c r="SXP209" s="74"/>
      <c r="SXQ209" s="68"/>
      <c r="SXR209" s="73"/>
      <c r="SXS209" s="74"/>
      <c r="SXT209" s="68"/>
      <c r="SXU209" s="73"/>
      <c r="SXV209" s="74"/>
      <c r="SXW209" s="68"/>
      <c r="SXX209" s="73"/>
      <c r="SXY209" s="74"/>
      <c r="SXZ209" s="68"/>
      <c r="SYA209" s="73"/>
      <c r="SYB209" s="74"/>
      <c r="SYC209" s="68"/>
      <c r="SYD209" s="73"/>
      <c r="SYE209" s="74"/>
      <c r="SYF209" s="68"/>
      <c r="SYG209" s="73"/>
      <c r="SYH209" s="74"/>
      <c r="SYI209" s="68"/>
      <c r="SYJ209" s="73"/>
      <c r="SYK209" s="74"/>
      <c r="SYL209" s="68"/>
      <c r="SYM209" s="73"/>
      <c r="SYN209" s="74"/>
      <c r="SYO209" s="68"/>
      <c r="SYP209" s="73"/>
      <c r="SYQ209" s="74"/>
      <c r="SYR209" s="68"/>
      <c r="SYS209" s="73"/>
      <c r="SYT209" s="74"/>
      <c r="SYU209" s="68"/>
      <c r="SYV209" s="73"/>
      <c r="SYW209" s="74"/>
      <c r="SYX209" s="68"/>
      <c r="SYY209" s="73"/>
      <c r="SYZ209" s="74"/>
      <c r="SZA209" s="68"/>
      <c r="SZB209" s="73"/>
      <c r="SZC209" s="74"/>
      <c r="SZD209" s="68"/>
      <c r="SZE209" s="73"/>
      <c r="SZF209" s="74"/>
      <c r="SZG209" s="68"/>
      <c r="SZH209" s="73"/>
      <c r="SZI209" s="74"/>
      <c r="SZJ209" s="68"/>
      <c r="SZK209" s="73"/>
      <c r="SZL209" s="74"/>
      <c r="SZM209" s="68"/>
      <c r="SZN209" s="73"/>
      <c r="SZO209" s="74"/>
      <c r="SZP209" s="68"/>
      <c r="SZQ209" s="73"/>
      <c r="SZR209" s="74"/>
      <c r="SZS209" s="68"/>
      <c r="SZT209" s="73"/>
      <c r="SZU209" s="74"/>
      <c r="SZV209" s="68"/>
      <c r="SZW209" s="73"/>
      <c r="SZX209" s="74"/>
      <c r="SZY209" s="68"/>
      <c r="SZZ209" s="73"/>
      <c r="TAA209" s="74"/>
      <c r="TAB209" s="68"/>
      <c r="TAC209" s="73"/>
      <c r="TAD209" s="74"/>
      <c r="TAE209" s="68"/>
      <c r="TAF209" s="73"/>
      <c r="TAG209" s="74"/>
      <c r="TAH209" s="68"/>
      <c r="TAI209" s="73"/>
      <c r="TAJ209" s="74"/>
      <c r="TAK209" s="68"/>
      <c r="TAL209" s="73"/>
      <c r="TAM209" s="74"/>
      <c r="TAN209" s="68"/>
      <c r="TAO209" s="73"/>
      <c r="TAP209" s="74"/>
      <c r="TAQ209" s="68"/>
      <c r="TAR209" s="73"/>
      <c r="TAS209" s="74"/>
      <c r="TAT209" s="68"/>
      <c r="TAU209" s="73"/>
      <c r="TAV209" s="74"/>
      <c r="TAW209" s="68"/>
      <c r="TAX209" s="73"/>
      <c r="TAY209" s="74"/>
      <c r="TAZ209" s="68"/>
      <c r="TBA209" s="73"/>
      <c r="TBB209" s="74"/>
      <c r="TBC209" s="68"/>
      <c r="TBD209" s="73"/>
      <c r="TBE209" s="74"/>
      <c r="TBF209" s="68"/>
      <c r="TBG209" s="73"/>
      <c r="TBH209" s="74"/>
      <c r="TBI209" s="68"/>
      <c r="TBJ209" s="73"/>
      <c r="TBK209" s="74"/>
      <c r="TBL209" s="68"/>
      <c r="TBM209" s="73"/>
      <c r="TBN209" s="74"/>
      <c r="TBO209" s="68"/>
      <c r="TBP209" s="73"/>
      <c r="TBQ209" s="74"/>
      <c r="TBR209" s="68"/>
      <c r="TBS209" s="73"/>
      <c r="TBT209" s="74"/>
      <c r="TBU209" s="68"/>
      <c r="TBV209" s="73"/>
      <c r="TBW209" s="74"/>
      <c r="TBX209" s="68"/>
      <c r="TBY209" s="73"/>
      <c r="TBZ209" s="74"/>
      <c r="TCA209" s="68"/>
      <c r="TCB209" s="73"/>
      <c r="TCC209" s="74"/>
      <c r="TCD209" s="68"/>
      <c r="TCE209" s="73"/>
      <c r="TCF209" s="74"/>
      <c r="TCG209" s="68"/>
      <c r="TCH209" s="73"/>
      <c r="TCI209" s="74"/>
      <c r="TCJ209" s="68"/>
      <c r="TCK209" s="73"/>
      <c r="TCL209" s="74"/>
      <c r="TCM209" s="68"/>
      <c r="TCN209" s="73"/>
      <c r="TCO209" s="74"/>
      <c r="TCP209" s="68"/>
      <c r="TCQ209" s="73"/>
      <c r="TCR209" s="74"/>
      <c r="TCS209" s="68"/>
      <c r="TCT209" s="73"/>
      <c r="TCU209" s="74"/>
      <c r="TCV209" s="68"/>
      <c r="TCW209" s="73"/>
      <c r="TCX209" s="74"/>
      <c r="TCY209" s="68"/>
      <c r="TCZ209" s="73"/>
      <c r="TDA209" s="74"/>
      <c r="TDB209" s="68"/>
      <c r="TDC209" s="73"/>
      <c r="TDD209" s="74"/>
      <c r="TDE209" s="68"/>
      <c r="TDF209" s="73"/>
      <c r="TDG209" s="74"/>
      <c r="TDH209" s="68"/>
      <c r="TDI209" s="73"/>
      <c r="TDJ209" s="74"/>
      <c r="TDK209" s="68"/>
      <c r="TDL209" s="73"/>
      <c r="TDM209" s="74"/>
      <c r="TDN209" s="68"/>
      <c r="TDO209" s="73"/>
      <c r="TDP209" s="74"/>
      <c r="TDQ209" s="68"/>
      <c r="TDR209" s="73"/>
      <c r="TDS209" s="74"/>
      <c r="TDT209" s="68"/>
      <c r="TDU209" s="73"/>
      <c r="TDV209" s="74"/>
      <c r="TDW209" s="68"/>
      <c r="TDX209" s="73"/>
      <c r="TDY209" s="74"/>
      <c r="TDZ209" s="68"/>
      <c r="TEA209" s="73"/>
      <c r="TEB209" s="74"/>
      <c r="TEC209" s="68"/>
      <c r="TED209" s="73"/>
      <c r="TEE209" s="74"/>
      <c r="TEF209" s="68"/>
      <c r="TEG209" s="73"/>
      <c r="TEH209" s="74"/>
      <c r="TEI209" s="68"/>
      <c r="TEJ209" s="73"/>
      <c r="TEK209" s="74"/>
      <c r="TEL209" s="68"/>
      <c r="TEM209" s="73"/>
      <c r="TEN209" s="74"/>
      <c r="TEO209" s="68"/>
      <c r="TEP209" s="73"/>
      <c r="TEQ209" s="74"/>
      <c r="TER209" s="68"/>
      <c r="TES209" s="73"/>
      <c r="TET209" s="74"/>
      <c r="TEU209" s="68"/>
      <c r="TEV209" s="73"/>
      <c r="TEW209" s="74"/>
      <c r="TEX209" s="68"/>
      <c r="TEY209" s="73"/>
      <c r="TEZ209" s="74"/>
      <c r="TFA209" s="68"/>
      <c r="TFB209" s="73"/>
      <c r="TFC209" s="74"/>
      <c r="TFD209" s="68"/>
      <c r="TFE209" s="73"/>
      <c r="TFF209" s="74"/>
      <c r="TFG209" s="68"/>
      <c r="TFH209" s="73"/>
      <c r="TFI209" s="74"/>
      <c r="TFJ209" s="68"/>
      <c r="TFK209" s="73"/>
      <c r="TFL209" s="74"/>
      <c r="TFM209" s="68"/>
      <c r="TFN209" s="73"/>
      <c r="TFO209" s="74"/>
      <c r="TFP209" s="68"/>
      <c r="TFQ209" s="73"/>
      <c r="TFR209" s="74"/>
      <c r="TFS209" s="68"/>
      <c r="TFT209" s="73"/>
      <c r="TFU209" s="74"/>
      <c r="TFV209" s="68"/>
      <c r="TFW209" s="73"/>
      <c r="TFX209" s="74"/>
      <c r="TFY209" s="68"/>
      <c r="TFZ209" s="73"/>
      <c r="TGA209" s="74"/>
      <c r="TGB209" s="68"/>
      <c r="TGC209" s="73"/>
      <c r="TGD209" s="74"/>
      <c r="TGE209" s="68"/>
      <c r="TGF209" s="73"/>
      <c r="TGG209" s="74"/>
      <c r="TGH209" s="68"/>
      <c r="TGI209" s="73"/>
      <c r="TGJ209" s="74"/>
      <c r="TGK209" s="68"/>
      <c r="TGL209" s="73"/>
      <c r="TGM209" s="74"/>
      <c r="TGN209" s="68"/>
      <c r="TGO209" s="73"/>
      <c r="TGP209" s="74"/>
      <c r="TGQ209" s="68"/>
      <c r="TGR209" s="73"/>
      <c r="TGS209" s="74"/>
      <c r="TGT209" s="68"/>
      <c r="TGU209" s="73"/>
      <c r="TGV209" s="74"/>
      <c r="TGW209" s="68"/>
      <c r="TGX209" s="73"/>
      <c r="TGY209" s="74"/>
      <c r="TGZ209" s="68"/>
      <c r="THA209" s="73"/>
      <c r="THB209" s="74"/>
      <c r="THC209" s="68"/>
      <c r="THD209" s="73"/>
      <c r="THE209" s="74"/>
      <c r="THF209" s="68"/>
      <c r="THG209" s="73"/>
      <c r="THH209" s="74"/>
      <c r="THI209" s="68"/>
      <c r="THJ209" s="73"/>
      <c r="THK209" s="74"/>
      <c r="THL209" s="68"/>
      <c r="THM209" s="73"/>
      <c r="THN209" s="74"/>
      <c r="THO209" s="68"/>
      <c r="THP209" s="73"/>
      <c r="THQ209" s="74"/>
      <c r="THR209" s="68"/>
      <c r="THS209" s="73"/>
      <c r="THT209" s="74"/>
      <c r="THU209" s="68"/>
      <c r="THV209" s="73"/>
      <c r="THW209" s="74"/>
      <c r="THX209" s="68"/>
      <c r="THY209" s="73"/>
      <c r="THZ209" s="74"/>
      <c r="TIA209" s="68"/>
      <c r="TIB209" s="73"/>
      <c r="TIC209" s="74"/>
      <c r="TID209" s="68"/>
      <c r="TIE209" s="73"/>
      <c r="TIF209" s="74"/>
      <c r="TIG209" s="68"/>
      <c r="TIH209" s="73"/>
      <c r="TII209" s="74"/>
      <c r="TIJ209" s="68"/>
      <c r="TIK209" s="73"/>
      <c r="TIL209" s="74"/>
      <c r="TIM209" s="68"/>
      <c r="TIN209" s="73"/>
      <c r="TIO209" s="74"/>
      <c r="TIP209" s="68"/>
      <c r="TIQ209" s="73"/>
      <c r="TIR209" s="74"/>
      <c r="TIS209" s="68"/>
      <c r="TIT209" s="73"/>
      <c r="TIU209" s="74"/>
      <c r="TIV209" s="68"/>
      <c r="TIW209" s="73"/>
      <c r="TIX209" s="74"/>
      <c r="TIY209" s="68"/>
      <c r="TIZ209" s="73"/>
      <c r="TJA209" s="74"/>
      <c r="TJB209" s="68"/>
      <c r="TJC209" s="73"/>
      <c r="TJD209" s="74"/>
      <c r="TJE209" s="68"/>
      <c r="TJF209" s="73"/>
      <c r="TJG209" s="74"/>
      <c r="TJH209" s="68"/>
      <c r="TJI209" s="73"/>
      <c r="TJJ209" s="74"/>
      <c r="TJK209" s="68"/>
      <c r="TJL209" s="73"/>
      <c r="TJM209" s="74"/>
      <c r="TJN209" s="68"/>
      <c r="TJO209" s="73"/>
      <c r="TJP209" s="74"/>
      <c r="TJQ209" s="68"/>
      <c r="TJR209" s="73"/>
      <c r="TJS209" s="74"/>
      <c r="TJT209" s="68"/>
      <c r="TJU209" s="73"/>
      <c r="TJV209" s="74"/>
      <c r="TJW209" s="68"/>
      <c r="TJX209" s="73"/>
      <c r="TJY209" s="74"/>
      <c r="TJZ209" s="68"/>
      <c r="TKA209" s="73"/>
      <c r="TKB209" s="74"/>
      <c r="TKC209" s="68"/>
      <c r="TKD209" s="73"/>
      <c r="TKE209" s="74"/>
      <c r="TKF209" s="68"/>
      <c r="TKG209" s="73"/>
      <c r="TKH209" s="74"/>
      <c r="TKI209" s="68"/>
      <c r="TKJ209" s="73"/>
      <c r="TKK209" s="74"/>
      <c r="TKL209" s="68"/>
      <c r="TKM209" s="73"/>
      <c r="TKN209" s="74"/>
      <c r="TKO209" s="68"/>
      <c r="TKP209" s="73"/>
      <c r="TKQ209" s="74"/>
      <c r="TKR209" s="68"/>
      <c r="TKS209" s="73"/>
      <c r="TKT209" s="74"/>
      <c r="TKU209" s="68"/>
      <c r="TKV209" s="73"/>
      <c r="TKW209" s="74"/>
      <c r="TKX209" s="68"/>
      <c r="TKY209" s="73"/>
      <c r="TKZ209" s="74"/>
      <c r="TLA209" s="68"/>
      <c r="TLB209" s="73"/>
      <c r="TLC209" s="74"/>
      <c r="TLD209" s="68"/>
      <c r="TLE209" s="73"/>
      <c r="TLF209" s="74"/>
      <c r="TLG209" s="68"/>
      <c r="TLH209" s="73"/>
      <c r="TLI209" s="74"/>
      <c r="TLJ209" s="68"/>
      <c r="TLK209" s="73"/>
      <c r="TLL209" s="74"/>
      <c r="TLM209" s="68"/>
      <c r="TLN209" s="73"/>
      <c r="TLO209" s="74"/>
      <c r="TLP209" s="68"/>
      <c r="TLQ209" s="73"/>
      <c r="TLR209" s="74"/>
      <c r="TLS209" s="68"/>
      <c r="TLT209" s="73"/>
      <c r="TLU209" s="74"/>
      <c r="TLV209" s="68"/>
      <c r="TLW209" s="73"/>
      <c r="TLX209" s="74"/>
      <c r="TLY209" s="68"/>
      <c r="TLZ209" s="73"/>
      <c r="TMA209" s="74"/>
      <c r="TMB209" s="68"/>
      <c r="TMC209" s="73"/>
      <c r="TMD209" s="74"/>
      <c r="TME209" s="68"/>
      <c r="TMF209" s="73"/>
      <c r="TMG209" s="74"/>
      <c r="TMH209" s="68"/>
      <c r="TMI209" s="73"/>
      <c r="TMJ209" s="74"/>
      <c r="TMK209" s="68"/>
      <c r="TML209" s="73"/>
      <c r="TMM209" s="74"/>
      <c r="TMN209" s="68"/>
      <c r="TMO209" s="73"/>
      <c r="TMP209" s="74"/>
      <c r="TMQ209" s="68"/>
      <c r="TMR209" s="73"/>
      <c r="TMS209" s="74"/>
      <c r="TMT209" s="68"/>
      <c r="TMU209" s="73"/>
      <c r="TMV209" s="74"/>
      <c r="TMW209" s="68"/>
      <c r="TMX209" s="73"/>
      <c r="TMY209" s="74"/>
      <c r="TMZ209" s="68"/>
      <c r="TNA209" s="73"/>
      <c r="TNB209" s="74"/>
      <c r="TNC209" s="68"/>
      <c r="TND209" s="73"/>
      <c r="TNE209" s="74"/>
      <c r="TNF209" s="68"/>
      <c r="TNG209" s="73"/>
      <c r="TNH209" s="74"/>
      <c r="TNI209" s="68"/>
      <c r="TNJ209" s="73"/>
      <c r="TNK209" s="74"/>
      <c r="TNL209" s="68"/>
      <c r="TNM209" s="73"/>
      <c r="TNN209" s="74"/>
      <c r="TNO209" s="68"/>
      <c r="TNP209" s="73"/>
      <c r="TNQ209" s="74"/>
      <c r="TNR209" s="68"/>
      <c r="TNS209" s="73"/>
      <c r="TNT209" s="74"/>
      <c r="TNU209" s="68"/>
      <c r="TNV209" s="73"/>
      <c r="TNW209" s="74"/>
      <c r="TNX209" s="68"/>
      <c r="TNY209" s="73"/>
      <c r="TNZ209" s="74"/>
      <c r="TOA209" s="68"/>
      <c r="TOB209" s="73"/>
      <c r="TOC209" s="74"/>
      <c r="TOD209" s="68"/>
      <c r="TOE209" s="73"/>
      <c r="TOF209" s="74"/>
      <c r="TOG209" s="68"/>
      <c r="TOH209" s="73"/>
      <c r="TOI209" s="74"/>
      <c r="TOJ209" s="68"/>
      <c r="TOK209" s="73"/>
      <c r="TOL209" s="74"/>
      <c r="TOM209" s="68"/>
      <c r="TON209" s="73"/>
      <c r="TOO209" s="74"/>
      <c r="TOP209" s="68"/>
      <c r="TOQ209" s="73"/>
      <c r="TOR209" s="74"/>
      <c r="TOS209" s="68"/>
      <c r="TOT209" s="73"/>
      <c r="TOU209" s="74"/>
      <c r="TOV209" s="68"/>
      <c r="TOW209" s="73"/>
      <c r="TOX209" s="74"/>
      <c r="TOY209" s="68"/>
      <c r="TOZ209" s="73"/>
      <c r="TPA209" s="74"/>
      <c r="TPB209" s="68"/>
      <c r="TPC209" s="73"/>
      <c r="TPD209" s="74"/>
      <c r="TPE209" s="68"/>
      <c r="TPF209" s="73"/>
      <c r="TPG209" s="74"/>
      <c r="TPH209" s="68"/>
      <c r="TPI209" s="73"/>
      <c r="TPJ209" s="74"/>
      <c r="TPK209" s="68"/>
      <c r="TPL209" s="73"/>
      <c r="TPM209" s="74"/>
      <c r="TPN209" s="68"/>
      <c r="TPO209" s="73"/>
      <c r="TPP209" s="74"/>
      <c r="TPQ209" s="68"/>
      <c r="TPR209" s="73"/>
      <c r="TPS209" s="74"/>
      <c r="TPT209" s="68"/>
      <c r="TPU209" s="73"/>
      <c r="TPV209" s="74"/>
      <c r="TPW209" s="68"/>
      <c r="TPX209" s="73"/>
      <c r="TPY209" s="74"/>
      <c r="TPZ209" s="68"/>
      <c r="TQA209" s="73"/>
      <c r="TQB209" s="74"/>
      <c r="TQC209" s="68"/>
      <c r="TQD209" s="73"/>
      <c r="TQE209" s="74"/>
      <c r="TQF209" s="68"/>
      <c r="TQG209" s="73"/>
      <c r="TQH209" s="74"/>
      <c r="TQI209" s="68"/>
      <c r="TQJ209" s="73"/>
      <c r="TQK209" s="74"/>
      <c r="TQL209" s="68"/>
      <c r="TQM209" s="73"/>
      <c r="TQN209" s="74"/>
      <c r="TQO209" s="68"/>
      <c r="TQP209" s="73"/>
      <c r="TQQ209" s="74"/>
      <c r="TQR209" s="68"/>
      <c r="TQS209" s="73"/>
      <c r="TQT209" s="74"/>
      <c r="TQU209" s="68"/>
      <c r="TQV209" s="73"/>
      <c r="TQW209" s="74"/>
      <c r="TQX209" s="68"/>
      <c r="TQY209" s="73"/>
      <c r="TQZ209" s="74"/>
      <c r="TRA209" s="68"/>
      <c r="TRB209" s="73"/>
      <c r="TRC209" s="74"/>
      <c r="TRD209" s="68"/>
      <c r="TRE209" s="73"/>
      <c r="TRF209" s="74"/>
      <c r="TRG209" s="68"/>
      <c r="TRH209" s="73"/>
      <c r="TRI209" s="74"/>
      <c r="TRJ209" s="68"/>
      <c r="TRK209" s="73"/>
      <c r="TRL209" s="74"/>
      <c r="TRM209" s="68"/>
      <c r="TRN209" s="73"/>
      <c r="TRO209" s="74"/>
      <c r="TRP209" s="68"/>
      <c r="TRQ209" s="73"/>
      <c r="TRR209" s="74"/>
      <c r="TRS209" s="68"/>
      <c r="TRT209" s="73"/>
      <c r="TRU209" s="74"/>
      <c r="TRV209" s="68"/>
      <c r="TRW209" s="73"/>
      <c r="TRX209" s="74"/>
      <c r="TRY209" s="68"/>
      <c r="TRZ209" s="73"/>
      <c r="TSA209" s="74"/>
      <c r="TSB209" s="68"/>
      <c r="TSC209" s="73"/>
      <c r="TSD209" s="74"/>
      <c r="TSE209" s="68"/>
      <c r="TSF209" s="73"/>
      <c r="TSG209" s="74"/>
      <c r="TSH209" s="68"/>
      <c r="TSI209" s="73"/>
      <c r="TSJ209" s="74"/>
      <c r="TSK209" s="68"/>
      <c r="TSL209" s="73"/>
      <c r="TSM209" s="74"/>
      <c r="TSN209" s="68"/>
      <c r="TSO209" s="73"/>
      <c r="TSP209" s="74"/>
      <c r="TSQ209" s="68"/>
      <c r="TSR209" s="73"/>
      <c r="TSS209" s="74"/>
      <c r="TST209" s="68"/>
      <c r="TSU209" s="73"/>
      <c r="TSV209" s="74"/>
      <c r="TSW209" s="68"/>
      <c r="TSX209" s="73"/>
      <c r="TSY209" s="74"/>
      <c r="TSZ209" s="68"/>
      <c r="TTA209" s="73"/>
      <c r="TTB209" s="74"/>
      <c r="TTC209" s="68"/>
      <c r="TTD209" s="73"/>
      <c r="TTE209" s="74"/>
      <c r="TTF209" s="68"/>
      <c r="TTG209" s="73"/>
      <c r="TTH209" s="74"/>
      <c r="TTI209" s="68"/>
      <c r="TTJ209" s="73"/>
      <c r="TTK209" s="74"/>
      <c r="TTL209" s="68"/>
      <c r="TTM209" s="73"/>
      <c r="TTN209" s="74"/>
      <c r="TTO209" s="68"/>
      <c r="TTP209" s="73"/>
      <c r="TTQ209" s="74"/>
      <c r="TTR209" s="68"/>
      <c r="TTS209" s="73"/>
      <c r="TTT209" s="74"/>
      <c r="TTU209" s="68"/>
      <c r="TTV209" s="73"/>
      <c r="TTW209" s="74"/>
      <c r="TTX209" s="68"/>
      <c r="TTY209" s="73"/>
      <c r="TTZ209" s="74"/>
      <c r="TUA209" s="68"/>
      <c r="TUB209" s="73"/>
      <c r="TUC209" s="74"/>
      <c r="TUD209" s="68"/>
      <c r="TUE209" s="73"/>
      <c r="TUF209" s="74"/>
      <c r="TUG209" s="68"/>
      <c r="TUH209" s="73"/>
      <c r="TUI209" s="74"/>
      <c r="TUJ209" s="68"/>
      <c r="TUK209" s="73"/>
      <c r="TUL209" s="74"/>
      <c r="TUM209" s="68"/>
      <c r="TUN209" s="73"/>
      <c r="TUO209" s="74"/>
      <c r="TUP209" s="68"/>
      <c r="TUQ209" s="73"/>
      <c r="TUR209" s="74"/>
      <c r="TUS209" s="68"/>
      <c r="TUT209" s="73"/>
      <c r="TUU209" s="74"/>
      <c r="TUV209" s="68"/>
      <c r="TUW209" s="73"/>
      <c r="TUX209" s="74"/>
      <c r="TUY209" s="68"/>
      <c r="TUZ209" s="73"/>
      <c r="TVA209" s="74"/>
      <c r="TVB209" s="68"/>
      <c r="TVC209" s="73"/>
      <c r="TVD209" s="74"/>
      <c r="TVE209" s="68"/>
      <c r="TVF209" s="73"/>
      <c r="TVG209" s="74"/>
      <c r="TVH209" s="68"/>
      <c r="TVI209" s="73"/>
      <c r="TVJ209" s="74"/>
      <c r="TVK209" s="68"/>
      <c r="TVL209" s="73"/>
      <c r="TVM209" s="74"/>
      <c r="TVN209" s="68"/>
      <c r="TVO209" s="73"/>
      <c r="TVP209" s="74"/>
      <c r="TVQ209" s="68"/>
      <c r="TVR209" s="73"/>
      <c r="TVS209" s="74"/>
      <c r="TVT209" s="68"/>
      <c r="TVU209" s="73"/>
      <c r="TVV209" s="74"/>
      <c r="TVW209" s="68"/>
      <c r="TVX209" s="73"/>
      <c r="TVY209" s="74"/>
      <c r="TVZ209" s="68"/>
      <c r="TWA209" s="73"/>
      <c r="TWB209" s="74"/>
      <c r="TWC209" s="68"/>
      <c r="TWD209" s="73"/>
      <c r="TWE209" s="74"/>
      <c r="TWF209" s="68"/>
      <c r="TWG209" s="73"/>
      <c r="TWH209" s="74"/>
      <c r="TWI209" s="68"/>
      <c r="TWJ209" s="73"/>
      <c r="TWK209" s="74"/>
      <c r="TWL209" s="68"/>
      <c r="TWM209" s="73"/>
      <c r="TWN209" s="74"/>
      <c r="TWO209" s="68"/>
      <c r="TWP209" s="73"/>
      <c r="TWQ209" s="74"/>
      <c r="TWR209" s="68"/>
      <c r="TWS209" s="73"/>
      <c r="TWT209" s="74"/>
      <c r="TWU209" s="68"/>
      <c r="TWV209" s="73"/>
      <c r="TWW209" s="74"/>
      <c r="TWX209" s="68"/>
      <c r="TWY209" s="73"/>
      <c r="TWZ209" s="74"/>
      <c r="TXA209" s="68"/>
      <c r="TXB209" s="73"/>
      <c r="TXC209" s="74"/>
      <c r="TXD209" s="68"/>
      <c r="TXE209" s="73"/>
      <c r="TXF209" s="74"/>
      <c r="TXG209" s="68"/>
      <c r="TXH209" s="73"/>
      <c r="TXI209" s="74"/>
      <c r="TXJ209" s="68"/>
      <c r="TXK209" s="73"/>
      <c r="TXL209" s="74"/>
      <c r="TXM209" s="68"/>
      <c r="TXN209" s="73"/>
      <c r="TXO209" s="74"/>
      <c r="TXP209" s="68"/>
      <c r="TXQ209" s="73"/>
      <c r="TXR209" s="74"/>
      <c r="TXS209" s="68"/>
      <c r="TXT209" s="73"/>
      <c r="TXU209" s="74"/>
      <c r="TXV209" s="68"/>
      <c r="TXW209" s="73"/>
      <c r="TXX209" s="74"/>
      <c r="TXY209" s="68"/>
      <c r="TXZ209" s="73"/>
      <c r="TYA209" s="74"/>
      <c r="TYB209" s="68"/>
      <c r="TYC209" s="73"/>
      <c r="TYD209" s="74"/>
      <c r="TYE209" s="68"/>
      <c r="TYF209" s="73"/>
      <c r="TYG209" s="74"/>
      <c r="TYH209" s="68"/>
      <c r="TYI209" s="73"/>
      <c r="TYJ209" s="74"/>
      <c r="TYK209" s="68"/>
      <c r="TYL209" s="73"/>
      <c r="TYM209" s="74"/>
      <c r="TYN209" s="68"/>
      <c r="TYO209" s="73"/>
      <c r="TYP209" s="74"/>
      <c r="TYQ209" s="68"/>
      <c r="TYR209" s="73"/>
      <c r="TYS209" s="74"/>
      <c r="TYT209" s="68"/>
      <c r="TYU209" s="73"/>
      <c r="TYV209" s="74"/>
      <c r="TYW209" s="68"/>
      <c r="TYX209" s="73"/>
      <c r="TYY209" s="74"/>
      <c r="TYZ209" s="68"/>
      <c r="TZA209" s="73"/>
      <c r="TZB209" s="74"/>
      <c r="TZC209" s="68"/>
      <c r="TZD209" s="73"/>
      <c r="TZE209" s="74"/>
      <c r="TZF209" s="68"/>
      <c r="TZG209" s="73"/>
      <c r="TZH209" s="74"/>
      <c r="TZI209" s="68"/>
      <c r="TZJ209" s="73"/>
      <c r="TZK209" s="74"/>
      <c r="TZL209" s="68"/>
      <c r="TZM209" s="73"/>
      <c r="TZN209" s="74"/>
      <c r="TZO209" s="68"/>
      <c r="TZP209" s="73"/>
      <c r="TZQ209" s="74"/>
      <c r="TZR209" s="68"/>
      <c r="TZS209" s="73"/>
      <c r="TZT209" s="74"/>
      <c r="TZU209" s="68"/>
      <c r="TZV209" s="73"/>
      <c r="TZW209" s="74"/>
      <c r="TZX209" s="68"/>
      <c r="TZY209" s="73"/>
      <c r="TZZ209" s="74"/>
      <c r="UAA209" s="68"/>
      <c r="UAB209" s="73"/>
      <c r="UAC209" s="74"/>
      <c r="UAD209" s="68"/>
      <c r="UAE209" s="73"/>
      <c r="UAF209" s="74"/>
      <c r="UAG209" s="68"/>
      <c r="UAH209" s="73"/>
      <c r="UAI209" s="74"/>
      <c r="UAJ209" s="68"/>
      <c r="UAK209" s="73"/>
      <c r="UAL209" s="74"/>
      <c r="UAM209" s="68"/>
      <c r="UAN209" s="73"/>
      <c r="UAO209" s="74"/>
      <c r="UAP209" s="68"/>
      <c r="UAQ209" s="73"/>
      <c r="UAR209" s="74"/>
      <c r="UAS209" s="68"/>
      <c r="UAT209" s="73"/>
      <c r="UAU209" s="74"/>
      <c r="UAV209" s="68"/>
      <c r="UAW209" s="73"/>
      <c r="UAX209" s="74"/>
      <c r="UAY209" s="68"/>
      <c r="UAZ209" s="73"/>
      <c r="UBA209" s="74"/>
      <c r="UBB209" s="68"/>
      <c r="UBC209" s="73"/>
      <c r="UBD209" s="74"/>
      <c r="UBE209" s="68"/>
      <c r="UBF209" s="73"/>
      <c r="UBG209" s="74"/>
      <c r="UBH209" s="68"/>
      <c r="UBI209" s="73"/>
      <c r="UBJ209" s="74"/>
      <c r="UBK209" s="68"/>
      <c r="UBL209" s="73"/>
      <c r="UBM209" s="74"/>
      <c r="UBN209" s="68"/>
      <c r="UBO209" s="73"/>
      <c r="UBP209" s="74"/>
      <c r="UBQ209" s="68"/>
      <c r="UBR209" s="73"/>
      <c r="UBS209" s="74"/>
      <c r="UBT209" s="68"/>
      <c r="UBU209" s="73"/>
      <c r="UBV209" s="74"/>
      <c r="UBW209" s="68"/>
      <c r="UBX209" s="73"/>
      <c r="UBY209" s="74"/>
      <c r="UBZ209" s="68"/>
      <c r="UCA209" s="73"/>
      <c r="UCB209" s="74"/>
      <c r="UCC209" s="68"/>
      <c r="UCD209" s="73"/>
      <c r="UCE209" s="74"/>
      <c r="UCF209" s="68"/>
      <c r="UCG209" s="73"/>
      <c r="UCH209" s="74"/>
      <c r="UCI209" s="68"/>
      <c r="UCJ209" s="73"/>
      <c r="UCK209" s="74"/>
      <c r="UCL209" s="68"/>
      <c r="UCM209" s="73"/>
      <c r="UCN209" s="74"/>
      <c r="UCO209" s="68"/>
      <c r="UCP209" s="73"/>
      <c r="UCQ209" s="74"/>
      <c r="UCR209" s="68"/>
      <c r="UCS209" s="73"/>
      <c r="UCT209" s="74"/>
      <c r="UCU209" s="68"/>
      <c r="UCV209" s="73"/>
      <c r="UCW209" s="74"/>
      <c r="UCX209" s="68"/>
      <c r="UCY209" s="73"/>
      <c r="UCZ209" s="74"/>
      <c r="UDA209" s="68"/>
      <c r="UDB209" s="73"/>
      <c r="UDC209" s="74"/>
      <c r="UDD209" s="68"/>
      <c r="UDE209" s="73"/>
      <c r="UDF209" s="74"/>
      <c r="UDG209" s="68"/>
      <c r="UDH209" s="73"/>
      <c r="UDI209" s="74"/>
      <c r="UDJ209" s="68"/>
      <c r="UDK209" s="73"/>
      <c r="UDL209" s="74"/>
      <c r="UDM209" s="68"/>
      <c r="UDN209" s="73"/>
      <c r="UDO209" s="74"/>
      <c r="UDP209" s="68"/>
      <c r="UDQ209" s="73"/>
      <c r="UDR209" s="74"/>
      <c r="UDS209" s="68"/>
      <c r="UDT209" s="73"/>
      <c r="UDU209" s="74"/>
      <c r="UDV209" s="68"/>
      <c r="UDW209" s="73"/>
      <c r="UDX209" s="74"/>
      <c r="UDY209" s="68"/>
      <c r="UDZ209" s="73"/>
      <c r="UEA209" s="74"/>
      <c r="UEB209" s="68"/>
      <c r="UEC209" s="73"/>
      <c r="UED209" s="74"/>
      <c r="UEE209" s="68"/>
      <c r="UEF209" s="73"/>
      <c r="UEG209" s="74"/>
      <c r="UEH209" s="68"/>
      <c r="UEI209" s="73"/>
      <c r="UEJ209" s="74"/>
      <c r="UEK209" s="68"/>
      <c r="UEL209" s="73"/>
      <c r="UEM209" s="74"/>
      <c r="UEN209" s="68"/>
      <c r="UEO209" s="73"/>
      <c r="UEP209" s="74"/>
      <c r="UEQ209" s="68"/>
      <c r="UER209" s="73"/>
      <c r="UES209" s="74"/>
      <c r="UET209" s="68"/>
      <c r="UEU209" s="73"/>
      <c r="UEV209" s="74"/>
      <c r="UEW209" s="68"/>
      <c r="UEX209" s="73"/>
      <c r="UEY209" s="74"/>
      <c r="UEZ209" s="68"/>
      <c r="UFA209" s="73"/>
      <c r="UFB209" s="74"/>
      <c r="UFC209" s="68"/>
      <c r="UFD209" s="73"/>
      <c r="UFE209" s="74"/>
      <c r="UFF209" s="68"/>
      <c r="UFG209" s="73"/>
      <c r="UFH209" s="74"/>
      <c r="UFI209" s="68"/>
      <c r="UFJ209" s="73"/>
      <c r="UFK209" s="74"/>
      <c r="UFL209" s="68"/>
      <c r="UFM209" s="73"/>
      <c r="UFN209" s="74"/>
      <c r="UFO209" s="68"/>
      <c r="UFP209" s="73"/>
      <c r="UFQ209" s="74"/>
      <c r="UFR209" s="68"/>
      <c r="UFS209" s="73"/>
      <c r="UFT209" s="74"/>
      <c r="UFU209" s="68"/>
      <c r="UFV209" s="73"/>
      <c r="UFW209" s="74"/>
      <c r="UFX209" s="68"/>
      <c r="UFY209" s="73"/>
      <c r="UFZ209" s="74"/>
      <c r="UGA209" s="68"/>
      <c r="UGB209" s="73"/>
      <c r="UGC209" s="74"/>
      <c r="UGD209" s="68"/>
      <c r="UGE209" s="73"/>
      <c r="UGF209" s="74"/>
      <c r="UGG209" s="68"/>
      <c r="UGH209" s="73"/>
      <c r="UGI209" s="74"/>
      <c r="UGJ209" s="68"/>
      <c r="UGK209" s="73"/>
      <c r="UGL209" s="74"/>
      <c r="UGM209" s="68"/>
      <c r="UGN209" s="73"/>
      <c r="UGO209" s="74"/>
      <c r="UGP209" s="68"/>
      <c r="UGQ209" s="73"/>
      <c r="UGR209" s="74"/>
      <c r="UGS209" s="68"/>
      <c r="UGT209" s="73"/>
      <c r="UGU209" s="74"/>
      <c r="UGV209" s="68"/>
      <c r="UGW209" s="73"/>
      <c r="UGX209" s="74"/>
      <c r="UGY209" s="68"/>
      <c r="UGZ209" s="73"/>
      <c r="UHA209" s="74"/>
      <c r="UHB209" s="68"/>
      <c r="UHC209" s="73"/>
      <c r="UHD209" s="74"/>
      <c r="UHE209" s="68"/>
      <c r="UHF209" s="73"/>
      <c r="UHG209" s="74"/>
      <c r="UHH209" s="68"/>
      <c r="UHI209" s="73"/>
      <c r="UHJ209" s="74"/>
      <c r="UHK209" s="68"/>
      <c r="UHL209" s="73"/>
      <c r="UHM209" s="74"/>
      <c r="UHN209" s="68"/>
      <c r="UHO209" s="73"/>
      <c r="UHP209" s="74"/>
      <c r="UHQ209" s="68"/>
      <c r="UHR209" s="73"/>
      <c r="UHS209" s="74"/>
      <c r="UHT209" s="68"/>
      <c r="UHU209" s="73"/>
      <c r="UHV209" s="74"/>
      <c r="UHW209" s="68"/>
      <c r="UHX209" s="73"/>
      <c r="UHY209" s="74"/>
      <c r="UHZ209" s="68"/>
      <c r="UIA209" s="73"/>
      <c r="UIB209" s="74"/>
      <c r="UIC209" s="68"/>
      <c r="UID209" s="73"/>
      <c r="UIE209" s="74"/>
      <c r="UIF209" s="68"/>
      <c r="UIG209" s="73"/>
      <c r="UIH209" s="74"/>
      <c r="UII209" s="68"/>
      <c r="UIJ209" s="73"/>
      <c r="UIK209" s="74"/>
      <c r="UIL209" s="68"/>
      <c r="UIM209" s="73"/>
      <c r="UIN209" s="74"/>
      <c r="UIO209" s="68"/>
      <c r="UIP209" s="73"/>
      <c r="UIQ209" s="74"/>
      <c r="UIR209" s="68"/>
      <c r="UIS209" s="73"/>
      <c r="UIT209" s="74"/>
      <c r="UIU209" s="68"/>
      <c r="UIV209" s="73"/>
      <c r="UIW209" s="74"/>
      <c r="UIX209" s="68"/>
      <c r="UIY209" s="73"/>
      <c r="UIZ209" s="74"/>
      <c r="UJA209" s="68"/>
      <c r="UJB209" s="73"/>
      <c r="UJC209" s="74"/>
      <c r="UJD209" s="68"/>
      <c r="UJE209" s="73"/>
      <c r="UJF209" s="74"/>
      <c r="UJG209" s="68"/>
      <c r="UJH209" s="73"/>
      <c r="UJI209" s="74"/>
      <c r="UJJ209" s="68"/>
      <c r="UJK209" s="73"/>
      <c r="UJL209" s="74"/>
      <c r="UJM209" s="68"/>
      <c r="UJN209" s="73"/>
      <c r="UJO209" s="74"/>
      <c r="UJP209" s="68"/>
      <c r="UJQ209" s="73"/>
      <c r="UJR209" s="74"/>
      <c r="UJS209" s="68"/>
      <c r="UJT209" s="73"/>
      <c r="UJU209" s="74"/>
      <c r="UJV209" s="68"/>
      <c r="UJW209" s="73"/>
      <c r="UJX209" s="74"/>
      <c r="UJY209" s="68"/>
      <c r="UJZ209" s="73"/>
      <c r="UKA209" s="74"/>
      <c r="UKB209" s="68"/>
      <c r="UKC209" s="73"/>
      <c r="UKD209" s="74"/>
      <c r="UKE209" s="68"/>
      <c r="UKF209" s="73"/>
      <c r="UKG209" s="74"/>
      <c r="UKH209" s="68"/>
      <c r="UKI209" s="73"/>
      <c r="UKJ209" s="74"/>
      <c r="UKK209" s="68"/>
      <c r="UKL209" s="73"/>
      <c r="UKM209" s="74"/>
      <c r="UKN209" s="68"/>
      <c r="UKO209" s="73"/>
      <c r="UKP209" s="74"/>
      <c r="UKQ209" s="68"/>
      <c r="UKR209" s="73"/>
      <c r="UKS209" s="74"/>
      <c r="UKT209" s="68"/>
      <c r="UKU209" s="73"/>
      <c r="UKV209" s="74"/>
      <c r="UKW209" s="68"/>
      <c r="UKX209" s="73"/>
      <c r="UKY209" s="74"/>
      <c r="UKZ209" s="68"/>
      <c r="ULA209" s="73"/>
      <c r="ULB209" s="74"/>
      <c r="ULC209" s="68"/>
      <c r="ULD209" s="73"/>
      <c r="ULE209" s="74"/>
      <c r="ULF209" s="68"/>
      <c r="ULG209" s="73"/>
      <c r="ULH209" s="74"/>
      <c r="ULI209" s="68"/>
      <c r="ULJ209" s="73"/>
      <c r="ULK209" s="74"/>
      <c r="ULL209" s="68"/>
      <c r="ULM209" s="73"/>
      <c r="ULN209" s="74"/>
      <c r="ULO209" s="68"/>
      <c r="ULP209" s="73"/>
      <c r="ULQ209" s="74"/>
      <c r="ULR209" s="68"/>
      <c r="ULS209" s="73"/>
      <c r="ULT209" s="74"/>
      <c r="ULU209" s="68"/>
      <c r="ULV209" s="73"/>
      <c r="ULW209" s="74"/>
      <c r="ULX209" s="68"/>
      <c r="ULY209" s="73"/>
      <c r="ULZ209" s="74"/>
      <c r="UMA209" s="68"/>
      <c r="UMB209" s="73"/>
      <c r="UMC209" s="74"/>
      <c r="UMD209" s="68"/>
      <c r="UME209" s="73"/>
      <c r="UMF209" s="74"/>
      <c r="UMG209" s="68"/>
      <c r="UMH209" s="73"/>
      <c r="UMI209" s="74"/>
      <c r="UMJ209" s="68"/>
      <c r="UMK209" s="73"/>
      <c r="UML209" s="74"/>
      <c r="UMM209" s="68"/>
      <c r="UMN209" s="73"/>
      <c r="UMO209" s="74"/>
      <c r="UMP209" s="68"/>
      <c r="UMQ209" s="73"/>
      <c r="UMR209" s="74"/>
      <c r="UMS209" s="68"/>
      <c r="UMT209" s="73"/>
      <c r="UMU209" s="74"/>
      <c r="UMV209" s="68"/>
      <c r="UMW209" s="73"/>
      <c r="UMX209" s="74"/>
      <c r="UMY209" s="68"/>
      <c r="UMZ209" s="73"/>
      <c r="UNA209" s="74"/>
      <c r="UNB209" s="68"/>
      <c r="UNC209" s="73"/>
      <c r="UND209" s="74"/>
      <c r="UNE209" s="68"/>
      <c r="UNF209" s="73"/>
      <c r="UNG209" s="74"/>
      <c r="UNH209" s="68"/>
      <c r="UNI209" s="73"/>
      <c r="UNJ209" s="74"/>
      <c r="UNK209" s="68"/>
      <c r="UNL209" s="73"/>
      <c r="UNM209" s="74"/>
      <c r="UNN209" s="68"/>
      <c r="UNO209" s="73"/>
      <c r="UNP209" s="74"/>
      <c r="UNQ209" s="68"/>
      <c r="UNR209" s="73"/>
      <c r="UNS209" s="74"/>
      <c r="UNT209" s="68"/>
      <c r="UNU209" s="73"/>
      <c r="UNV209" s="74"/>
      <c r="UNW209" s="68"/>
      <c r="UNX209" s="73"/>
      <c r="UNY209" s="74"/>
      <c r="UNZ209" s="68"/>
      <c r="UOA209" s="73"/>
      <c r="UOB209" s="74"/>
      <c r="UOC209" s="68"/>
      <c r="UOD209" s="73"/>
      <c r="UOE209" s="74"/>
      <c r="UOF209" s="68"/>
      <c r="UOG209" s="73"/>
      <c r="UOH209" s="74"/>
      <c r="UOI209" s="68"/>
      <c r="UOJ209" s="73"/>
      <c r="UOK209" s="74"/>
      <c r="UOL209" s="68"/>
      <c r="UOM209" s="73"/>
      <c r="UON209" s="74"/>
      <c r="UOO209" s="68"/>
      <c r="UOP209" s="73"/>
      <c r="UOQ209" s="74"/>
      <c r="UOR209" s="68"/>
      <c r="UOS209" s="73"/>
      <c r="UOT209" s="74"/>
      <c r="UOU209" s="68"/>
      <c r="UOV209" s="73"/>
      <c r="UOW209" s="74"/>
      <c r="UOX209" s="68"/>
      <c r="UOY209" s="73"/>
      <c r="UOZ209" s="74"/>
      <c r="UPA209" s="68"/>
      <c r="UPB209" s="73"/>
      <c r="UPC209" s="74"/>
      <c r="UPD209" s="68"/>
      <c r="UPE209" s="73"/>
      <c r="UPF209" s="74"/>
      <c r="UPG209" s="68"/>
      <c r="UPH209" s="73"/>
      <c r="UPI209" s="74"/>
      <c r="UPJ209" s="68"/>
      <c r="UPK209" s="73"/>
      <c r="UPL209" s="74"/>
      <c r="UPM209" s="68"/>
      <c r="UPN209" s="73"/>
      <c r="UPO209" s="74"/>
      <c r="UPP209" s="68"/>
      <c r="UPQ209" s="73"/>
      <c r="UPR209" s="74"/>
      <c r="UPS209" s="68"/>
      <c r="UPT209" s="73"/>
      <c r="UPU209" s="74"/>
      <c r="UPV209" s="68"/>
      <c r="UPW209" s="73"/>
      <c r="UPX209" s="74"/>
      <c r="UPY209" s="68"/>
      <c r="UPZ209" s="73"/>
      <c r="UQA209" s="74"/>
      <c r="UQB209" s="68"/>
      <c r="UQC209" s="73"/>
      <c r="UQD209" s="74"/>
      <c r="UQE209" s="68"/>
      <c r="UQF209" s="73"/>
      <c r="UQG209" s="74"/>
      <c r="UQH209" s="68"/>
      <c r="UQI209" s="73"/>
      <c r="UQJ209" s="74"/>
      <c r="UQK209" s="68"/>
      <c r="UQL209" s="73"/>
      <c r="UQM209" s="74"/>
      <c r="UQN209" s="68"/>
      <c r="UQO209" s="73"/>
      <c r="UQP209" s="74"/>
      <c r="UQQ209" s="68"/>
      <c r="UQR209" s="73"/>
      <c r="UQS209" s="74"/>
      <c r="UQT209" s="68"/>
      <c r="UQU209" s="73"/>
      <c r="UQV209" s="74"/>
      <c r="UQW209" s="68"/>
      <c r="UQX209" s="73"/>
      <c r="UQY209" s="74"/>
      <c r="UQZ209" s="68"/>
      <c r="URA209" s="73"/>
      <c r="URB209" s="74"/>
      <c r="URC209" s="68"/>
      <c r="URD209" s="73"/>
      <c r="URE209" s="74"/>
      <c r="URF209" s="68"/>
      <c r="URG209" s="73"/>
      <c r="URH209" s="74"/>
      <c r="URI209" s="68"/>
      <c r="URJ209" s="73"/>
      <c r="URK209" s="74"/>
      <c r="URL209" s="68"/>
      <c r="URM209" s="73"/>
      <c r="URN209" s="74"/>
      <c r="URO209" s="68"/>
      <c r="URP209" s="73"/>
      <c r="URQ209" s="74"/>
      <c r="URR209" s="68"/>
      <c r="URS209" s="73"/>
      <c r="URT209" s="74"/>
      <c r="URU209" s="68"/>
      <c r="URV209" s="73"/>
      <c r="URW209" s="74"/>
      <c r="URX209" s="68"/>
      <c r="URY209" s="73"/>
      <c r="URZ209" s="74"/>
      <c r="USA209" s="68"/>
      <c r="USB209" s="73"/>
      <c r="USC209" s="74"/>
      <c r="USD209" s="68"/>
      <c r="USE209" s="73"/>
      <c r="USF209" s="74"/>
      <c r="USG209" s="68"/>
      <c r="USH209" s="73"/>
      <c r="USI209" s="74"/>
      <c r="USJ209" s="68"/>
      <c r="USK209" s="73"/>
      <c r="USL209" s="74"/>
      <c r="USM209" s="68"/>
      <c r="USN209" s="73"/>
      <c r="USO209" s="74"/>
      <c r="USP209" s="68"/>
      <c r="USQ209" s="73"/>
      <c r="USR209" s="74"/>
      <c r="USS209" s="68"/>
      <c r="UST209" s="73"/>
      <c r="USU209" s="74"/>
      <c r="USV209" s="68"/>
      <c r="USW209" s="73"/>
      <c r="USX209" s="74"/>
      <c r="USY209" s="68"/>
      <c r="USZ209" s="73"/>
      <c r="UTA209" s="74"/>
      <c r="UTB209" s="68"/>
      <c r="UTC209" s="73"/>
      <c r="UTD209" s="74"/>
      <c r="UTE209" s="68"/>
      <c r="UTF209" s="73"/>
      <c r="UTG209" s="74"/>
      <c r="UTH209" s="68"/>
      <c r="UTI209" s="73"/>
      <c r="UTJ209" s="74"/>
      <c r="UTK209" s="68"/>
      <c r="UTL209" s="73"/>
      <c r="UTM209" s="74"/>
      <c r="UTN209" s="68"/>
      <c r="UTO209" s="73"/>
      <c r="UTP209" s="74"/>
      <c r="UTQ209" s="68"/>
      <c r="UTR209" s="73"/>
      <c r="UTS209" s="74"/>
      <c r="UTT209" s="68"/>
      <c r="UTU209" s="73"/>
      <c r="UTV209" s="74"/>
      <c r="UTW209" s="68"/>
      <c r="UTX209" s="73"/>
      <c r="UTY209" s="74"/>
      <c r="UTZ209" s="68"/>
      <c r="UUA209" s="73"/>
      <c r="UUB209" s="74"/>
      <c r="UUC209" s="68"/>
      <c r="UUD209" s="73"/>
      <c r="UUE209" s="74"/>
      <c r="UUF209" s="68"/>
      <c r="UUG209" s="73"/>
      <c r="UUH209" s="74"/>
      <c r="UUI209" s="68"/>
      <c r="UUJ209" s="73"/>
      <c r="UUK209" s="74"/>
      <c r="UUL209" s="68"/>
      <c r="UUM209" s="73"/>
      <c r="UUN209" s="74"/>
      <c r="UUO209" s="68"/>
      <c r="UUP209" s="73"/>
      <c r="UUQ209" s="74"/>
      <c r="UUR209" s="68"/>
      <c r="UUS209" s="73"/>
      <c r="UUT209" s="74"/>
      <c r="UUU209" s="68"/>
      <c r="UUV209" s="73"/>
      <c r="UUW209" s="74"/>
      <c r="UUX209" s="68"/>
      <c r="UUY209" s="73"/>
      <c r="UUZ209" s="74"/>
      <c r="UVA209" s="68"/>
      <c r="UVB209" s="73"/>
      <c r="UVC209" s="74"/>
      <c r="UVD209" s="68"/>
      <c r="UVE209" s="73"/>
      <c r="UVF209" s="74"/>
      <c r="UVG209" s="68"/>
      <c r="UVH209" s="73"/>
      <c r="UVI209" s="74"/>
      <c r="UVJ209" s="68"/>
      <c r="UVK209" s="73"/>
      <c r="UVL209" s="74"/>
      <c r="UVM209" s="68"/>
      <c r="UVN209" s="73"/>
      <c r="UVO209" s="74"/>
      <c r="UVP209" s="68"/>
      <c r="UVQ209" s="73"/>
      <c r="UVR209" s="74"/>
      <c r="UVS209" s="68"/>
      <c r="UVT209" s="73"/>
      <c r="UVU209" s="74"/>
      <c r="UVV209" s="68"/>
      <c r="UVW209" s="73"/>
      <c r="UVX209" s="74"/>
      <c r="UVY209" s="68"/>
      <c r="UVZ209" s="73"/>
      <c r="UWA209" s="74"/>
      <c r="UWB209" s="68"/>
      <c r="UWC209" s="73"/>
      <c r="UWD209" s="74"/>
      <c r="UWE209" s="68"/>
      <c r="UWF209" s="73"/>
      <c r="UWG209" s="74"/>
      <c r="UWH209" s="68"/>
      <c r="UWI209" s="73"/>
      <c r="UWJ209" s="74"/>
      <c r="UWK209" s="68"/>
      <c r="UWL209" s="73"/>
      <c r="UWM209" s="74"/>
      <c r="UWN209" s="68"/>
      <c r="UWO209" s="73"/>
      <c r="UWP209" s="74"/>
      <c r="UWQ209" s="68"/>
      <c r="UWR209" s="73"/>
      <c r="UWS209" s="74"/>
      <c r="UWT209" s="68"/>
      <c r="UWU209" s="73"/>
      <c r="UWV209" s="74"/>
      <c r="UWW209" s="68"/>
      <c r="UWX209" s="73"/>
      <c r="UWY209" s="74"/>
      <c r="UWZ209" s="68"/>
      <c r="UXA209" s="73"/>
      <c r="UXB209" s="74"/>
      <c r="UXC209" s="68"/>
      <c r="UXD209" s="73"/>
      <c r="UXE209" s="74"/>
      <c r="UXF209" s="68"/>
      <c r="UXG209" s="73"/>
      <c r="UXH209" s="74"/>
      <c r="UXI209" s="68"/>
      <c r="UXJ209" s="73"/>
      <c r="UXK209" s="74"/>
      <c r="UXL209" s="68"/>
      <c r="UXM209" s="73"/>
      <c r="UXN209" s="74"/>
      <c r="UXO209" s="68"/>
      <c r="UXP209" s="73"/>
      <c r="UXQ209" s="74"/>
      <c r="UXR209" s="68"/>
      <c r="UXS209" s="73"/>
      <c r="UXT209" s="74"/>
      <c r="UXU209" s="68"/>
      <c r="UXV209" s="73"/>
      <c r="UXW209" s="74"/>
      <c r="UXX209" s="68"/>
      <c r="UXY209" s="73"/>
      <c r="UXZ209" s="74"/>
      <c r="UYA209" s="68"/>
      <c r="UYB209" s="73"/>
      <c r="UYC209" s="74"/>
      <c r="UYD209" s="68"/>
      <c r="UYE209" s="73"/>
      <c r="UYF209" s="74"/>
      <c r="UYG209" s="68"/>
      <c r="UYH209" s="73"/>
      <c r="UYI209" s="74"/>
      <c r="UYJ209" s="68"/>
      <c r="UYK209" s="73"/>
      <c r="UYL209" s="74"/>
      <c r="UYM209" s="68"/>
      <c r="UYN209" s="73"/>
      <c r="UYO209" s="74"/>
      <c r="UYP209" s="68"/>
      <c r="UYQ209" s="73"/>
      <c r="UYR209" s="74"/>
      <c r="UYS209" s="68"/>
      <c r="UYT209" s="73"/>
      <c r="UYU209" s="74"/>
      <c r="UYV209" s="68"/>
      <c r="UYW209" s="73"/>
      <c r="UYX209" s="74"/>
      <c r="UYY209" s="68"/>
      <c r="UYZ209" s="73"/>
      <c r="UZA209" s="74"/>
      <c r="UZB209" s="68"/>
      <c r="UZC209" s="73"/>
      <c r="UZD209" s="74"/>
      <c r="UZE209" s="68"/>
      <c r="UZF209" s="73"/>
      <c r="UZG209" s="74"/>
      <c r="UZH209" s="68"/>
      <c r="UZI209" s="73"/>
      <c r="UZJ209" s="74"/>
      <c r="UZK209" s="68"/>
      <c r="UZL209" s="73"/>
      <c r="UZM209" s="74"/>
      <c r="UZN209" s="68"/>
      <c r="UZO209" s="73"/>
      <c r="UZP209" s="74"/>
      <c r="UZQ209" s="68"/>
      <c r="UZR209" s="73"/>
      <c r="UZS209" s="74"/>
      <c r="UZT209" s="68"/>
      <c r="UZU209" s="73"/>
      <c r="UZV209" s="74"/>
      <c r="UZW209" s="68"/>
      <c r="UZX209" s="73"/>
      <c r="UZY209" s="74"/>
      <c r="UZZ209" s="68"/>
      <c r="VAA209" s="73"/>
      <c r="VAB209" s="74"/>
      <c r="VAC209" s="68"/>
      <c r="VAD209" s="73"/>
      <c r="VAE209" s="74"/>
      <c r="VAF209" s="68"/>
      <c r="VAG209" s="73"/>
      <c r="VAH209" s="74"/>
      <c r="VAI209" s="68"/>
      <c r="VAJ209" s="73"/>
      <c r="VAK209" s="74"/>
      <c r="VAL209" s="68"/>
      <c r="VAM209" s="73"/>
      <c r="VAN209" s="74"/>
      <c r="VAO209" s="68"/>
      <c r="VAP209" s="73"/>
      <c r="VAQ209" s="74"/>
      <c r="VAR209" s="68"/>
      <c r="VAS209" s="73"/>
      <c r="VAT209" s="74"/>
      <c r="VAU209" s="68"/>
      <c r="VAV209" s="73"/>
      <c r="VAW209" s="74"/>
      <c r="VAX209" s="68"/>
      <c r="VAY209" s="73"/>
      <c r="VAZ209" s="74"/>
      <c r="VBA209" s="68"/>
      <c r="VBB209" s="73"/>
      <c r="VBC209" s="74"/>
      <c r="VBD209" s="68"/>
      <c r="VBE209" s="73"/>
      <c r="VBF209" s="74"/>
      <c r="VBG209" s="68"/>
      <c r="VBH209" s="73"/>
      <c r="VBI209" s="74"/>
      <c r="VBJ209" s="68"/>
      <c r="VBK209" s="73"/>
      <c r="VBL209" s="74"/>
      <c r="VBM209" s="68"/>
      <c r="VBN209" s="73"/>
      <c r="VBO209" s="74"/>
      <c r="VBP209" s="68"/>
      <c r="VBQ209" s="73"/>
      <c r="VBR209" s="74"/>
      <c r="VBS209" s="68"/>
      <c r="VBT209" s="73"/>
      <c r="VBU209" s="74"/>
      <c r="VBV209" s="68"/>
      <c r="VBW209" s="73"/>
      <c r="VBX209" s="74"/>
      <c r="VBY209" s="68"/>
      <c r="VBZ209" s="73"/>
      <c r="VCA209" s="74"/>
      <c r="VCB209" s="68"/>
      <c r="VCC209" s="73"/>
      <c r="VCD209" s="74"/>
      <c r="VCE209" s="68"/>
      <c r="VCF209" s="73"/>
      <c r="VCG209" s="74"/>
      <c r="VCH209" s="68"/>
      <c r="VCI209" s="73"/>
      <c r="VCJ209" s="74"/>
      <c r="VCK209" s="68"/>
      <c r="VCL209" s="73"/>
      <c r="VCM209" s="74"/>
      <c r="VCN209" s="68"/>
      <c r="VCO209" s="73"/>
      <c r="VCP209" s="74"/>
      <c r="VCQ209" s="68"/>
      <c r="VCR209" s="73"/>
      <c r="VCS209" s="74"/>
      <c r="VCT209" s="68"/>
      <c r="VCU209" s="73"/>
      <c r="VCV209" s="74"/>
      <c r="VCW209" s="68"/>
      <c r="VCX209" s="73"/>
      <c r="VCY209" s="74"/>
      <c r="VCZ209" s="68"/>
      <c r="VDA209" s="73"/>
      <c r="VDB209" s="74"/>
      <c r="VDC209" s="68"/>
      <c r="VDD209" s="73"/>
      <c r="VDE209" s="74"/>
      <c r="VDF209" s="68"/>
      <c r="VDG209" s="73"/>
      <c r="VDH209" s="74"/>
      <c r="VDI209" s="68"/>
      <c r="VDJ209" s="73"/>
      <c r="VDK209" s="74"/>
      <c r="VDL209" s="68"/>
      <c r="VDM209" s="73"/>
      <c r="VDN209" s="74"/>
      <c r="VDO209" s="68"/>
      <c r="VDP209" s="73"/>
      <c r="VDQ209" s="74"/>
      <c r="VDR209" s="68"/>
      <c r="VDS209" s="73"/>
      <c r="VDT209" s="74"/>
      <c r="VDU209" s="68"/>
      <c r="VDV209" s="73"/>
      <c r="VDW209" s="74"/>
      <c r="VDX209" s="68"/>
      <c r="VDY209" s="73"/>
      <c r="VDZ209" s="74"/>
      <c r="VEA209" s="68"/>
      <c r="VEB209" s="73"/>
      <c r="VEC209" s="74"/>
      <c r="VED209" s="68"/>
      <c r="VEE209" s="73"/>
      <c r="VEF209" s="74"/>
      <c r="VEG209" s="68"/>
      <c r="VEH209" s="73"/>
      <c r="VEI209" s="74"/>
      <c r="VEJ209" s="68"/>
      <c r="VEK209" s="73"/>
      <c r="VEL209" s="74"/>
      <c r="VEM209" s="68"/>
      <c r="VEN209" s="73"/>
      <c r="VEO209" s="74"/>
      <c r="VEP209" s="68"/>
      <c r="VEQ209" s="73"/>
      <c r="VER209" s="74"/>
      <c r="VES209" s="68"/>
      <c r="VET209" s="73"/>
      <c r="VEU209" s="74"/>
      <c r="VEV209" s="68"/>
      <c r="VEW209" s="73"/>
      <c r="VEX209" s="74"/>
      <c r="VEY209" s="68"/>
      <c r="VEZ209" s="73"/>
      <c r="VFA209" s="74"/>
      <c r="VFB209" s="68"/>
      <c r="VFC209" s="73"/>
      <c r="VFD209" s="74"/>
      <c r="VFE209" s="68"/>
      <c r="VFF209" s="73"/>
      <c r="VFG209" s="74"/>
      <c r="VFH209" s="68"/>
      <c r="VFI209" s="73"/>
      <c r="VFJ209" s="74"/>
      <c r="VFK209" s="68"/>
      <c r="VFL209" s="73"/>
      <c r="VFM209" s="74"/>
      <c r="VFN209" s="68"/>
      <c r="VFO209" s="73"/>
      <c r="VFP209" s="74"/>
      <c r="VFQ209" s="68"/>
      <c r="VFR209" s="73"/>
      <c r="VFS209" s="74"/>
      <c r="VFT209" s="68"/>
      <c r="VFU209" s="73"/>
      <c r="VFV209" s="74"/>
      <c r="VFW209" s="68"/>
      <c r="VFX209" s="73"/>
      <c r="VFY209" s="74"/>
      <c r="VFZ209" s="68"/>
      <c r="VGA209" s="73"/>
      <c r="VGB209" s="74"/>
      <c r="VGC209" s="68"/>
      <c r="VGD209" s="73"/>
      <c r="VGE209" s="74"/>
      <c r="VGF209" s="68"/>
      <c r="VGG209" s="73"/>
      <c r="VGH209" s="74"/>
      <c r="VGI209" s="68"/>
      <c r="VGJ209" s="73"/>
      <c r="VGK209" s="74"/>
      <c r="VGL209" s="68"/>
      <c r="VGM209" s="73"/>
      <c r="VGN209" s="74"/>
      <c r="VGO209" s="68"/>
      <c r="VGP209" s="73"/>
      <c r="VGQ209" s="74"/>
      <c r="VGR209" s="68"/>
      <c r="VGS209" s="73"/>
      <c r="VGT209" s="74"/>
      <c r="VGU209" s="68"/>
      <c r="VGV209" s="73"/>
      <c r="VGW209" s="74"/>
      <c r="VGX209" s="68"/>
      <c r="VGY209" s="73"/>
      <c r="VGZ209" s="74"/>
      <c r="VHA209" s="68"/>
      <c r="VHB209" s="73"/>
      <c r="VHC209" s="74"/>
      <c r="VHD209" s="68"/>
      <c r="VHE209" s="73"/>
      <c r="VHF209" s="74"/>
      <c r="VHG209" s="68"/>
      <c r="VHH209" s="73"/>
      <c r="VHI209" s="74"/>
      <c r="VHJ209" s="68"/>
      <c r="VHK209" s="73"/>
      <c r="VHL209" s="74"/>
      <c r="VHM209" s="68"/>
      <c r="VHN209" s="73"/>
      <c r="VHO209" s="74"/>
      <c r="VHP209" s="68"/>
      <c r="VHQ209" s="73"/>
      <c r="VHR209" s="74"/>
      <c r="VHS209" s="68"/>
      <c r="VHT209" s="73"/>
      <c r="VHU209" s="74"/>
      <c r="VHV209" s="68"/>
      <c r="VHW209" s="73"/>
      <c r="VHX209" s="74"/>
      <c r="VHY209" s="68"/>
      <c r="VHZ209" s="73"/>
      <c r="VIA209" s="74"/>
      <c r="VIB209" s="68"/>
      <c r="VIC209" s="73"/>
      <c r="VID209" s="74"/>
      <c r="VIE209" s="68"/>
      <c r="VIF209" s="73"/>
      <c r="VIG209" s="74"/>
      <c r="VIH209" s="68"/>
      <c r="VII209" s="73"/>
      <c r="VIJ209" s="74"/>
      <c r="VIK209" s="68"/>
      <c r="VIL209" s="73"/>
      <c r="VIM209" s="74"/>
      <c r="VIN209" s="68"/>
      <c r="VIO209" s="73"/>
      <c r="VIP209" s="74"/>
      <c r="VIQ209" s="68"/>
      <c r="VIR209" s="73"/>
      <c r="VIS209" s="74"/>
      <c r="VIT209" s="68"/>
      <c r="VIU209" s="73"/>
      <c r="VIV209" s="74"/>
      <c r="VIW209" s="68"/>
      <c r="VIX209" s="73"/>
      <c r="VIY209" s="74"/>
      <c r="VIZ209" s="68"/>
      <c r="VJA209" s="73"/>
      <c r="VJB209" s="74"/>
      <c r="VJC209" s="68"/>
      <c r="VJD209" s="73"/>
      <c r="VJE209" s="74"/>
      <c r="VJF209" s="68"/>
      <c r="VJG209" s="73"/>
      <c r="VJH209" s="74"/>
      <c r="VJI209" s="68"/>
      <c r="VJJ209" s="73"/>
      <c r="VJK209" s="74"/>
      <c r="VJL209" s="68"/>
      <c r="VJM209" s="73"/>
      <c r="VJN209" s="74"/>
      <c r="VJO209" s="68"/>
      <c r="VJP209" s="73"/>
      <c r="VJQ209" s="74"/>
      <c r="VJR209" s="68"/>
      <c r="VJS209" s="73"/>
      <c r="VJT209" s="74"/>
      <c r="VJU209" s="68"/>
      <c r="VJV209" s="73"/>
      <c r="VJW209" s="74"/>
      <c r="VJX209" s="68"/>
      <c r="VJY209" s="73"/>
      <c r="VJZ209" s="74"/>
      <c r="VKA209" s="68"/>
      <c r="VKB209" s="73"/>
      <c r="VKC209" s="74"/>
      <c r="VKD209" s="68"/>
      <c r="VKE209" s="73"/>
      <c r="VKF209" s="74"/>
      <c r="VKG209" s="68"/>
      <c r="VKH209" s="73"/>
      <c r="VKI209" s="74"/>
      <c r="VKJ209" s="68"/>
      <c r="VKK209" s="73"/>
      <c r="VKL209" s="74"/>
      <c r="VKM209" s="68"/>
      <c r="VKN209" s="73"/>
      <c r="VKO209" s="74"/>
      <c r="VKP209" s="68"/>
      <c r="VKQ209" s="73"/>
      <c r="VKR209" s="74"/>
      <c r="VKS209" s="68"/>
      <c r="VKT209" s="73"/>
      <c r="VKU209" s="74"/>
      <c r="VKV209" s="68"/>
      <c r="VKW209" s="73"/>
      <c r="VKX209" s="74"/>
      <c r="VKY209" s="68"/>
      <c r="VKZ209" s="73"/>
      <c r="VLA209" s="74"/>
      <c r="VLB209" s="68"/>
      <c r="VLC209" s="73"/>
      <c r="VLD209" s="74"/>
      <c r="VLE209" s="68"/>
      <c r="VLF209" s="73"/>
      <c r="VLG209" s="74"/>
      <c r="VLH209" s="68"/>
      <c r="VLI209" s="73"/>
      <c r="VLJ209" s="74"/>
      <c r="VLK209" s="68"/>
      <c r="VLL209" s="73"/>
      <c r="VLM209" s="74"/>
      <c r="VLN209" s="68"/>
      <c r="VLO209" s="73"/>
      <c r="VLP209" s="74"/>
      <c r="VLQ209" s="68"/>
      <c r="VLR209" s="73"/>
      <c r="VLS209" s="74"/>
      <c r="VLT209" s="68"/>
      <c r="VLU209" s="73"/>
      <c r="VLV209" s="74"/>
      <c r="VLW209" s="68"/>
      <c r="VLX209" s="73"/>
      <c r="VLY209" s="74"/>
      <c r="VLZ209" s="68"/>
      <c r="VMA209" s="73"/>
      <c r="VMB209" s="74"/>
      <c r="VMC209" s="68"/>
      <c r="VMD209" s="73"/>
      <c r="VME209" s="74"/>
      <c r="VMF209" s="68"/>
      <c r="VMG209" s="73"/>
      <c r="VMH209" s="74"/>
      <c r="VMI209" s="68"/>
      <c r="VMJ209" s="73"/>
      <c r="VMK209" s="74"/>
      <c r="VML209" s="68"/>
      <c r="VMM209" s="73"/>
      <c r="VMN209" s="74"/>
      <c r="VMO209" s="68"/>
      <c r="VMP209" s="73"/>
      <c r="VMQ209" s="74"/>
      <c r="VMR209" s="68"/>
      <c r="VMS209" s="73"/>
      <c r="VMT209" s="74"/>
      <c r="VMU209" s="68"/>
      <c r="VMV209" s="73"/>
      <c r="VMW209" s="74"/>
      <c r="VMX209" s="68"/>
      <c r="VMY209" s="73"/>
      <c r="VMZ209" s="74"/>
      <c r="VNA209" s="68"/>
      <c r="VNB209" s="73"/>
      <c r="VNC209" s="74"/>
      <c r="VND209" s="68"/>
      <c r="VNE209" s="73"/>
      <c r="VNF209" s="74"/>
      <c r="VNG209" s="68"/>
      <c r="VNH209" s="73"/>
      <c r="VNI209" s="74"/>
      <c r="VNJ209" s="68"/>
      <c r="VNK209" s="73"/>
      <c r="VNL209" s="74"/>
      <c r="VNM209" s="68"/>
      <c r="VNN209" s="73"/>
      <c r="VNO209" s="74"/>
      <c r="VNP209" s="68"/>
      <c r="VNQ209" s="73"/>
      <c r="VNR209" s="74"/>
      <c r="VNS209" s="68"/>
      <c r="VNT209" s="73"/>
      <c r="VNU209" s="74"/>
      <c r="VNV209" s="68"/>
      <c r="VNW209" s="73"/>
      <c r="VNX209" s="74"/>
      <c r="VNY209" s="68"/>
      <c r="VNZ209" s="73"/>
      <c r="VOA209" s="74"/>
      <c r="VOB209" s="68"/>
      <c r="VOC209" s="73"/>
      <c r="VOD209" s="74"/>
      <c r="VOE209" s="68"/>
      <c r="VOF209" s="73"/>
      <c r="VOG209" s="74"/>
      <c r="VOH209" s="68"/>
      <c r="VOI209" s="73"/>
      <c r="VOJ209" s="74"/>
      <c r="VOK209" s="68"/>
      <c r="VOL209" s="73"/>
      <c r="VOM209" s="74"/>
      <c r="VON209" s="68"/>
      <c r="VOO209" s="73"/>
      <c r="VOP209" s="74"/>
      <c r="VOQ209" s="68"/>
      <c r="VOR209" s="73"/>
      <c r="VOS209" s="74"/>
      <c r="VOT209" s="68"/>
      <c r="VOU209" s="73"/>
      <c r="VOV209" s="74"/>
      <c r="VOW209" s="68"/>
      <c r="VOX209" s="73"/>
      <c r="VOY209" s="74"/>
      <c r="VOZ209" s="68"/>
      <c r="VPA209" s="73"/>
      <c r="VPB209" s="74"/>
      <c r="VPC209" s="68"/>
      <c r="VPD209" s="73"/>
      <c r="VPE209" s="74"/>
      <c r="VPF209" s="68"/>
      <c r="VPG209" s="73"/>
      <c r="VPH209" s="74"/>
      <c r="VPI209" s="68"/>
      <c r="VPJ209" s="73"/>
      <c r="VPK209" s="74"/>
      <c r="VPL209" s="68"/>
      <c r="VPM209" s="73"/>
      <c r="VPN209" s="74"/>
      <c r="VPO209" s="68"/>
      <c r="VPP209" s="73"/>
      <c r="VPQ209" s="74"/>
      <c r="VPR209" s="68"/>
      <c r="VPS209" s="73"/>
      <c r="VPT209" s="74"/>
      <c r="VPU209" s="68"/>
      <c r="VPV209" s="73"/>
      <c r="VPW209" s="74"/>
      <c r="VPX209" s="68"/>
      <c r="VPY209" s="73"/>
      <c r="VPZ209" s="74"/>
      <c r="VQA209" s="68"/>
      <c r="VQB209" s="73"/>
      <c r="VQC209" s="74"/>
      <c r="VQD209" s="68"/>
      <c r="VQE209" s="73"/>
      <c r="VQF209" s="74"/>
      <c r="VQG209" s="68"/>
      <c r="VQH209" s="73"/>
      <c r="VQI209" s="74"/>
      <c r="VQJ209" s="68"/>
      <c r="VQK209" s="73"/>
      <c r="VQL209" s="74"/>
      <c r="VQM209" s="68"/>
      <c r="VQN209" s="73"/>
      <c r="VQO209" s="74"/>
      <c r="VQP209" s="68"/>
      <c r="VQQ209" s="73"/>
      <c r="VQR209" s="74"/>
      <c r="VQS209" s="68"/>
      <c r="VQT209" s="73"/>
      <c r="VQU209" s="74"/>
      <c r="VQV209" s="68"/>
      <c r="VQW209" s="73"/>
      <c r="VQX209" s="74"/>
      <c r="VQY209" s="68"/>
      <c r="VQZ209" s="73"/>
      <c r="VRA209" s="74"/>
      <c r="VRB209" s="68"/>
      <c r="VRC209" s="73"/>
      <c r="VRD209" s="74"/>
      <c r="VRE209" s="68"/>
      <c r="VRF209" s="73"/>
      <c r="VRG209" s="74"/>
      <c r="VRH209" s="68"/>
      <c r="VRI209" s="73"/>
      <c r="VRJ209" s="74"/>
      <c r="VRK209" s="68"/>
      <c r="VRL209" s="73"/>
      <c r="VRM209" s="74"/>
      <c r="VRN209" s="68"/>
      <c r="VRO209" s="73"/>
      <c r="VRP209" s="74"/>
      <c r="VRQ209" s="68"/>
      <c r="VRR209" s="73"/>
      <c r="VRS209" s="74"/>
      <c r="VRT209" s="68"/>
      <c r="VRU209" s="73"/>
      <c r="VRV209" s="74"/>
      <c r="VRW209" s="68"/>
      <c r="VRX209" s="73"/>
      <c r="VRY209" s="74"/>
      <c r="VRZ209" s="68"/>
      <c r="VSA209" s="73"/>
      <c r="VSB209" s="74"/>
      <c r="VSC209" s="68"/>
      <c r="VSD209" s="73"/>
      <c r="VSE209" s="74"/>
      <c r="VSF209" s="68"/>
      <c r="VSG209" s="73"/>
      <c r="VSH209" s="74"/>
      <c r="VSI209" s="68"/>
      <c r="VSJ209" s="73"/>
      <c r="VSK209" s="74"/>
      <c r="VSL209" s="68"/>
      <c r="VSM209" s="73"/>
      <c r="VSN209" s="74"/>
      <c r="VSO209" s="68"/>
      <c r="VSP209" s="73"/>
      <c r="VSQ209" s="74"/>
      <c r="VSR209" s="68"/>
      <c r="VSS209" s="73"/>
      <c r="VST209" s="74"/>
      <c r="VSU209" s="68"/>
      <c r="VSV209" s="73"/>
      <c r="VSW209" s="74"/>
      <c r="VSX209" s="68"/>
      <c r="VSY209" s="73"/>
      <c r="VSZ209" s="74"/>
      <c r="VTA209" s="68"/>
      <c r="VTB209" s="73"/>
      <c r="VTC209" s="74"/>
      <c r="VTD209" s="68"/>
      <c r="VTE209" s="73"/>
      <c r="VTF209" s="74"/>
      <c r="VTG209" s="68"/>
      <c r="VTH209" s="73"/>
      <c r="VTI209" s="74"/>
      <c r="VTJ209" s="68"/>
      <c r="VTK209" s="73"/>
      <c r="VTL209" s="74"/>
      <c r="VTM209" s="68"/>
      <c r="VTN209" s="73"/>
      <c r="VTO209" s="74"/>
      <c r="VTP209" s="68"/>
      <c r="VTQ209" s="73"/>
      <c r="VTR209" s="74"/>
      <c r="VTS209" s="68"/>
      <c r="VTT209" s="73"/>
      <c r="VTU209" s="74"/>
      <c r="VTV209" s="68"/>
      <c r="VTW209" s="73"/>
      <c r="VTX209" s="74"/>
      <c r="VTY209" s="68"/>
      <c r="VTZ209" s="73"/>
      <c r="VUA209" s="74"/>
      <c r="VUB209" s="68"/>
      <c r="VUC209" s="73"/>
      <c r="VUD209" s="74"/>
      <c r="VUE209" s="68"/>
      <c r="VUF209" s="73"/>
      <c r="VUG209" s="74"/>
      <c r="VUH209" s="68"/>
      <c r="VUI209" s="73"/>
      <c r="VUJ209" s="74"/>
      <c r="VUK209" s="68"/>
      <c r="VUL209" s="73"/>
      <c r="VUM209" s="74"/>
      <c r="VUN209" s="68"/>
      <c r="VUO209" s="73"/>
      <c r="VUP209" s="74"/>
      <c r="VUQ209" s="68"/>
      <c r="VUR209" s="73"/>
      <c r="VUS209" s="74"/>
      <c r="VUT209" s="68"/>
      <c r="VUU209" s="73"/>
      <c r="VUV209" s="74"/>
      <c r="VUW209" s="68"/>
      <c r="VUX209" s="73"/>
      <c r="VUY209" s="74"/>
      <c r="VUZ209" s="68"/>
      <c r="VVA209" s="73"/>
      <c r="VVB209" s="74"/>
      <c r="VVC209" s="68"/>
      <c r="VVD209" s="73"/>
      <c r="VVE209" s="74"/>
      <c r="VVF209" s="68"/>
      <c r="VVG209" s="73"/>
      <c r="VVH209" s="74"/>
      <c r="VVI209" s="68"/>
      <c r="VVJ209" s="73"/>
      <c r="VVK209" s="74"/>
      <c r="VVL209" s="68"/>
      <c r="VVM209" s="73"/>
      <c r="VVN209" s="74"/>
      <c r="VVO209" s="68"/>
      <c r="VVP209" s="73"/>
      <c r="VVQ209" s="74"/>
      <c r="VVR209" s="68"/>
      <c r="VVS209" s="73"/>
      <c r="VVT209" s="74"/>
      <c r="VVU209" s="68"/>
      <c r="VVV209" s="73"/>
      <c r="VVW209" s="74"/>
      <c r="VVX209" s="68"/>
      <c r="VVY209" s="73"/>
      <c r="VVZ209" s="74"/>
      <c r="VWA209" s="68"/>
      <c r="VWB209" s="73"/>
      <c r="VWC209" s="74"/>
      <c r="VWD209" s="68"/>
      <c r="VWE209" s="73"/>
      <c r="VWF209" s="74"/>
      <c r="VWG209" s="68"/>
      <c r="VWH209" s="73"/>
      <c r="VWI209" s="74"/>
      <c r="VWJ209" s="68"/>
      <c r="VWK209" s="73"/>
      <c r="VWL209" s="74"/>
      <c r="VWM209" s="68"/>
      <c r="VWN209" s="73"/>
      <c r="VWO209" s="74"/>
      <c r="VWP209" s="68"/>
      <c r="VWQ209" s="73"/>
      <c r="VWR209" s="74"/>
      <c r="VWS209" s="68"/>
      <c r="VWT209" s="73"/>
      <c r="VWU209" s="74"/>
      <c r="VWV209" s="68"/>
      <c r="VWW209" s="73"/>
      <c r="VWX209" s="74"/>
      <c r="VWY209" s="68"/>
      <c r="VWZ209" s="73"/>
      <c r="VXA209" s="74"/>
      <c r="VXB209" s="68"/>
      <c r="VXC209" s="73"/>
      <c r="VXD209" s="74"/>
      <c r="VXE209" s="68"/>
      <c r="VXF209" s="73"/>
      <c r="VXG209" s="74"/>
      <c r="VXH209" s="68"/>
      <c r="VXI209" s="73"/>
      <c r="VXJ209" s="74"/>
      <c r="VXK209" s="68"/>
      <c r="VXL209" s="73"/>
      <c r="VXM209" s="74"/>
      <c r="VXN209" s="68"/>
      <c r="VXO209" s="73"/>
      <c r="VXP209" s="74"/>
      <c r="VXQ209" s="68"/>
      <c r="VXR209" s="73"/>
      <c r="VXS209" s="74"/>
      <c r="VXT209" s="68"/>
      <c r="VXU209" s="73"/>
      <c r="VXV209" s="74"/>
      <c r="VXW209" s="68"/>
      <c r="VXX209" s="73"/>
      <c r="VXY209" s="74"/>
      <c r="VXZ209" s="68"/>
      <c r="VYA209" s="73"/>
      <c r="VYB209" s="74"/>
      <c r="VYC209" s="68"/>
      <c r="VYD209" s="73"/>
      <c r="VYE209" s="74"/>
      <c r="VYF209" s="68"/>
      <c r="VYG209" s="73"/>
      <c r="VYH209" s="74"/>
      <c r="VYI209" s="68"/>
      <c r="VYJ209" s="73"/>
      <c r="VYK209" s="74"/>
      <c r="VYL209" s="68"/>
      <c r="VYM209" s="73"/>
      <c r="VYN209" s="74"/>
      <c r="VYO209" s="68"/>
      <c r="VYP209" s="73"/>
      <c r="VYQ209" s="74"/>
      <c r="VYR209" s="68"/>
      <c r="VYS209" s="73"/>
      <c r="VYT209" s="74"/>
      <c r="VYU209" s="68"/>
      <c r="VYV209" s="73"/>
      <c r="VYW209" s="74"/>
      <c r="VYX209" s="68"/>
      <c r="VYY209" s="73"/>
      <c r="VYZ209" s="74"/>
      <c r="VZA209" s="68"/>
      <c r="VZB209" s="73"/>
      <c r="VZC209" s="74"/>
      <c r="VZD209" s="68"/>
      <c r="VZE209" s="73"/>
      <c r="VZF209" s="74"/>
      <c r="VZG209" s="68"/>
      <c r="VZH209" s="73"/>
      <c r="VZI209" s="74"/>
      <c r="VZJ209" s="68"/>
      <c r="VZK209" s="73"/>
      <c r="VZL209" s="74"/>
      <c r="VZM209" s="68"/>
      <c r="VZN209" s="73"/>
      <c r="VZO209" s="74"/>
      <c r="VZP209" s="68"/>
      <c r="VZQ209" s="73"/>
      <c r="VZR209" s="74"/>
      <c r="VZS209" s="68"/>
      <c r="VZT209" s="73"/>
      <c r="VZU209" s="74"/>
      <c r="VZV209" s="68"/>
      <c r="VZW209" s="73"/>
      <c r="VZX209" s="74"/>
      <c r="VZY209" s="68"/>
      <c r="VZZ209" s="73"/>
      <c r="WAA209" s="74"/>
      <c r="WAB209" s="68"/>
      <c r="WAC209" s="73"/>
      <c r="WAD209" s="74"/>
      <c r="WAE209" s="68"/>
      <c r="WAF209" s="73"/>
      <c r="WAG209" s="74"/>
      <c r="WAH209" s="68"/>
      <c r="WAI209" s="73"/>
      <c r="WAJ209" s="74"/>
      <c r="WAK209" s="68"/>
      <c r="WAL209" s="73"/>
      <c r="WAM209" s="74"/>
      <c r="WAN209" s="68"/>
      <c r="WAO209" s="73"/>
      <c r="WAP209" s="74"/>
      <c r="WAQ209" s="68"/>
      <c r="WAR209" s="73"/>
      <c r="WAS209" s="74"/>
      <c r="WAT209" s="68"/>
      <c r="WAU209" s="73"/>
      <c r="WAV209" s="74"/>
      <c r="WAW209" s="68"/>
      <c r="WAX209" s="73"/>
      <c r="WAY209" s="74"/>
      <c r="WAZ209" s="68"/>
      <c r="WBA209" s="73"/>
      <c r="WBB209" s="74"/>
      <c r="WBC209" s="68"/>
      <c r="WBD209" s="73"/>
      <c r="WBE209" s="74"/>
      <c r="WBF209" s="68"/>
      <c r="WBG209" s="73"/>
      <c r="WBH209" s="74"/>
      <c r="WBI209" s="68"/>
      <c r="WBJ209" s="73"/>
      <c r="WBK209" s="74"/>
      <c r="WBL209" s="68"/>
      <c r="WBM209" s="73"/>
      <c r="WBN209" s="74"/>
      <c r="WBO209" s="68"/>
      <c r="WBP209" s="73"/>
      <c r="WBQ209" s="74"/>
      <c r="WBR209" s="68"/>
      <c r="WBS209" s="73"/>
      <c r="WBT209" s="74"/>
      <c r="WBU209" s="68"/>
      <c r="WBV209" s="73"/>
      <c r="WBW209" s="74"/>
      <c r="WBX209" s="68"/>
      <c r="WBY209" s="73"/>
      <c r="WBZ209" s="74"/>
      <c r="WCA209" s="68"/>
      <c r="WCB209" s="73"/>
      <c r="WCC209" s="74"/>
      <c r="WCD209" s="68"/>
      <c r="WCE209" s="73"/>
      <c r="WCF209" s="74"/>
      <c r="WCG209" s="68"/>
      <c r="WCH209" s="73"/>
      <c r="WCI209" s="74"/>
      <c r="WCJ209" s="68"/>
      <c r="WCK209" s="73"/>
      <c r="WCL209" s="74"/>
      <c r="WCM209" s="68"/>
      <c r="WCN209" s="73"/>
      <c r="WCO209" s="74"/>
      <c r="WCP209" s="68"/>
      <c r="WCQ209" s="73"/>
      <c r="WCR209" s="74"/>
      <c r="WCS209" s="68"/>
      <c r="WCT209" s="73"/>
      <c r="WCU209" s="74"/>
      <c r="WCV209" s="68"/>
      <c r="WCW209" s="73"/>
      <c r="WCX209" s="74"/>
      <c r="WCY209" s="68"/>
      <c r="WCZ209" s="73"/>
      <c r="WDA209" s="74"/>
      <c r="WDB209" s="68"/>
      <c r="WDC209" s="73"/>
      <c r="WDD209" s="74"/>
      <c r="WDE209" s="68"/>
      <c r="WDF209" s="73"/>
      <c r="WDG209" s="74"/>
      <c r="WDH209" s="68"/>
      <c r="WDI209" s="73"/>
      <c r="WDJ209" s="74"/>
      <c r="WDK209" s="68"/>
      <c r="WDL209" s="73"/>
      <c r="WDM209" s="74"/>
      <c r="WDN209" s="68"/>
      <c r="WDO209" s="73"/>
      <c r="WDP209" s="74"/>
      <c r="WDQ209" s="68"/>
      <c r="WDR209" s="73"/>
      <c r="WDS209" s="74"/>
      <c r="WDT209" s="68"/>
      <c r="WDU209" s="73"/>
      <c r="WDV209" s="74"/>
      <c r="WDW209" s="68"/>
      <c r="WDX209" s="73"/>
      <c r="WDY209" s="74"/>
      <c r="WDZ209" s="68"/>
      <c r="WEA209" s="73"/>
      <c r="WEB209" s="74"/>
      <c r="WEC209" s="68"/>
      <c r="WED209" s="73"/>
      <c r="WEE209" s="74"/>
      <c r="WEF209" s="68"/>
      <c r="WEG209" s="73"/>
      <c r="WEH209" s="74"/>
      <c r="WEI209" s="68"/>
      <c r="WEJ209" s="73"/>
      <c r="WEK209" s="74"/>
      <c r="WEL209" s="68"/>
      <c r="WEM209" s="73"/>
      <c r="WEN209" s="74"/>
      <c r="WEO209" s="68"/>
      <c r="WEP209" s="73"/>
      <c r="WEQ209" s="74"/>
      <c r="WER209" s="68"/>
      <c r="WES209" s="73"/>
      <c r="WET209" s="74"/>
      <c r="WEU209" s="68"/>
      <c r="WEV209" s="73"/>
      <c r="WEW209" s="74"/>
      <c r="WEX209" s="68"/>
      <c r="WEY209" s="73"/>
      <c r="WEZ209" s="74"/>
      <c r="WFA209" s="68"/>
      <c r="WFB209" s="73"/>
      <c r="WFC209" s="74"/>
      <c r="WFD209" s="68"/>
      <c r="WFE209" s="73"/>
      <c r="WFF209" s="74"/>
      <c r="WFG209" s="68"/>
      <c r="WFH209" s="73"/>
      <c r="WFI209" s="74"/>
      <c r="WFJ209" s="68"/>
      <c r="WFK209" s="73"/>
      <c r="WFL209" s="74"/>
      <c r="WFM209" s="68"/>
      <c r="WFN209" s="73"/>
      <c r="WFO209" s="74"/>
      <c r="WFP209" s="68"/>
      <c r="WFQ209" s="73"/>
      <c r="WFR209" s="74"/>
      <c r="WFS209" s="68"/>
      <c r="WFT209" s="73"/>
      <c r="WFU209" s="74"/>
      <c r="WFV209" s="68"/>
      <c r="WFW209" s="73"/>
      <c r="WFX209" s="74"/>
      <c r="WFY209" s="68"/>
      <c r="WFZ209" s="73"/>
      <c r="WGA209" s="74"/>
      <c r="WGB209" s="68"/>
      <c r="WGC209" s="73"/>
      <c r="WGD209" s="74"/>
      <c r="WGE209" s="68"/>
      <c r="WGF209" s="73"/>
      <c r="WGG209" s="74"/>
      <c r="WGH209" s="68"/>
      <c r="WGI209" s="73"/>
      <c r="WGJ209" s="74"/>
      <c r="WGK209" s="68"/>
      <c r="WGL209" s="73"/>
      <c r="WGM209" s="74"/>
      <c r="WGN209" s="68"/>
      <c r="WGO209" s="73"/>
      <c r="WGP209" s="74"/>
      <c r="WGQ209" s="68"/>
      <c r="WGR209" s="73"/>
      <c r="WGS209" s="74"/>
      <c r="WGT209" s="68"/>
      <c r="WGU209" s="73"/>
      <c r="WGV209" s="74"/>
      <c r="WGW209" s="68"/>
      <c r="WGX209" s="73"/>
      <c r="WGY209" s="74"/>
      <c r="WGZ209" s="68"/>
      <c r="WHA209" s="73"/>
      <c r="WHB209" s="74"/>
      <c r="WHC209" s="68"/>
      <c r="WHD209" s="73"/>
      <c r="WHE209" s="74"/>
      <c r="WHF209" s="68"/>
      <c r="WHG209" s="73"/>
      <c r="WHH209" s="74"/>
      <c r="WHI209" s="68"/>
      <c r="WHJ209" s="73"/>
      <c r="WHK209" s="74"/>
      <c r="WHL209" s="68"/>
      <c r="WHM209" s="73"/>
      <c r="WHN209" s="74"/>
      <c r="WHO209" s="68"/>
      <c r="WHP209" s="73"/>
      <c r="WHQ209" s="74"/>
      <c r="WHR209" s="68"/>
      <c r="WHS209" s="73"/>
      <c r="WHT209" s="74"/>
      <c r="WHU209" s="68"/>
      <c r="WHV209" s="73"/>
      <c r="WHW209" s="74"/>
      <c r="WHX209" s="68"/>
      <c r="WHY209" s="73"/>
      <c r="WHZ209" s="74"/>
      <c r="WIA209" s="68"/>
      <c r="WIB209" s="73"/>
      <c r="WIC209" s="74"/>
      <c r="WID209" s="68"/>
      <c r="WIE209" s="73"/>
      <c r="WIF209" s="74"/>
      <c r="WIG209" s="68"/>
      <c r="WIH209" s="73"/>
      <c r="WII209" s="74"/>
      <c r="WIJ209" s="68"/>
      <c r="WIK209" s="73"/>
      <c r="WIL209" s="74"/>
      <c r="WIM209" s="68"/>
      <c r="WIN209" s="73"/>
      <c r="WIO209" s="74"/>
      <c r="WIP209" s="68"/>
      <c r="WIQ209" s="73"/>
      <c r="WIR209" s="74"/>
      <c r="WIS209" s="68"/>
      <c r="WIT209" s="73"/>
      <c r="WIU209" s="74"/>
      <c r="WIV209" s="68"/>
      <c r="WIW209" s="73"/>
      <c r="WIX209" s="74"/>
      <c r="WIY209" s="68"/>
      <c r="WIZ209" s="73"/>
      <c r="WJA209" s="74"/>
      <c r="WJB209" s="68"/>
      <c r="WJC209" s="73"/>
      <c r="WJD209" s="74"/>
      <c r="WJE209" s="68"/>
      <c r="WJF209" s="73"/>
      <c r="WJG209" s="74"/>
      <c r="WJH209" s="68"/>
      <c r="WJI209" s="73"/>
      <c r="WJJ209" s="74"/>
      <c r="WJK209" s="68"/>
      <c r="WJL209" s="73"/>
      <c r="WJM209" s="74"/>
      <c r="WJN209" s="68"/>
      <c r="WJO209" s="73"/>
      <c r="WJP209" s="74"/>
      <c r="WJQ209" s="68"/>
      <c r="WJR209" s="73"/>
      <c r="WJS209" s="74"/>
      <c r="WJT209" s="68"/>
      <c r="WJU209" s="73"/>
      <c r="WJV209" s="74"/>
      <c r="WJW209" s="68"/>
      <c r="WJX209" s="73"/>
      <c r="WJY209" s="74"/>
      <c r="WJZ209" s="68"/>
      <c r="WKA209" s="73"/>
      <c r="WKB209" s="74"/>
      <c r="WKC209" s="68"/>
      <c r="WKD209" s="73"/>
      <c r="WKE209" s="74"/>
      <c r="WKF209" s="68"/>
      <c r="WKG209" s="73"/>
      <c r="WKH209" s="74"/>
      <c r="WKI209" s="68"/>
      <c r="WKJ209" s="73"/>
      <c r="WKK209" s="74"/>
      <c r="WKL209" s="68"/>
      <c r="WKM209" s="73"/>
      <c r="WKN209" s="74"/>
      <c r="WKO209" s="68"/>
      <c r="WKP209" s="73"/>
      <c r="WKQ209" s="74"/>
      <c r="WKR209" s="68"/>
      <c r="WKS209" s="73"/>
      <c r="WKT209" s="74"/>
      <c r="WKU209" s="68"/>
      <c r="WKV209" s="73"/>
      <c r="WKW209" s="74"/>
      <c r="WKX209" s="68"/>
      <c r="WKY209" s="73"/>
      <c r="WKZ209" s="74"/>
      <c r="WLA209" s="68"/>
      <c r="WLB209" s="73"/>
      <c r="WLC209" s="74"/>
      <c r="WLD209" s="68"/>
      <c r="WLE209" s="73"/>
      <c r="WLF209" s="74"/>
      <c r="WLG209" s="68"/>
      <c r="WLH209" s="73"/>
      <c r="WLI209" s="74"/>
      <c r="WLJ209" s="68"/>
      <c r="WLK209" s="73"/>
      <c r="WLL209" s="74"/>
      <c r="WLM209" s="68"/>
      <c r="WLN209" s="73"/>
      <c r="WLO209" s="74"/>
      <c r="WLP209" s="68"/>
      <c r="WLQ209" s="73"/>
      <c r="WLR209" s="74"/>
      <c r="WLS209" s="68"/>
      <c r="WLT209" s="73"/>
      <c r="WLU209" s="74"/>
      <c r="WLV209" s="68"/>
      <c r="WLW209" s="73"/>
      <c r="WLX209" s="74"/>
      <c r="WLY209" s="68"/>
      <c r="WLZ209" s="73"/>
      <c r="WMA209" s="74"/>
      <c r="WMB209" s="68"/>
      <c r="WMC209" s="73"/>
      <c r="WMD209" s="74"/>
      <c r="WME209" s="68"/>
      <c r="WMF209" s="73"/>
      <c r="WMG209" s="74"/>
      <c r="WMH209" s="68"/>
      <c r="WMI209" s="73"/>
      <c r="WMJ209" s="74"/>
      <c r="WMK209" s="68"/>
      <c r="WML209" s="73"/>
      <c r="WMM209" s="74"/>
      <c r="WMN209" s="68"/>
      <c r="WMO209" s="73"/>
      <c r="WMP209" s="74"/>
      <c r="WMQ209" s="68"/>
      <c r="WMR209" s="73"/>
      <c r="WMS209" s="74"/>
      <c r="WMT209" s="68"/>
      <c r="WMU209" s="73"/>
      <c r="WMV209" s="74"/>
      <c r="WMW209" s="68"/>
      <c r="WMX209" s="73"/>
      <c r="WMY209" s="74"/>
      <c r="WMZ209" s="68"/>
      <c r="WNA209" s="73"/>
      <c r="WNB209" s="74"/>
      <c r="WNC209" s="68"/>
      <c r="WND209" s="73"/>
      <c r="WNE209" s="74"/>
      <c r="WNF209" s="68"/>
      <c r="WNG209" s="73"/>
      <c r="WNH209" s="74"/>
      <c r="WNI209" s="68"/>
      <c r="WNJ209" s="73"/>
      <c r="WNK209" s="74"/>
      <c r="WNL209" s="68"/>
      <c r="WNM209" s="73"/>
      <c r="WNN209" s="74"/>
      <c r="WNO209" s="68"/>
      <c r="WNP209" s="73"/>
      <c r="WNQ209" s="74"/>
      <c r="WNR209" s="68"/>
      <c r="WNS209" s="73"/>
      <c r="WNT209" s="74"/>
      <c r="WNU209" s="68"/>
      <c r="WNV209" s="73"/>
      <c r="WNW209" s="74"/>
      <c r="WNX209" s="68"/>
      <c r="WNY209" s="73"/>
      <c r="WNZ209" s="74"/>
      <c r="WOA209" s="68"/>
      <c r="WOB209" s="73"/>
      <c r="WOC209" s="74"/>
      <c r="WOD209" s="68"/>
      <c r="WOE209" s="73"/>
      <c r="WOF209" s="74"/>
      <c r="WOG209" s="68"/>
      <c r="WOH209" s="73"/>
      <c r="WOI209" s="74"/>
      <c r="WOJ209" s="68"/>
      <c r="WOK209" s="73"/>
      <c r="WOL209" s="74"/>
      <c r="WOM209" s="68"/>
      <c r="WON209" s="73"/>
      <c r="WOO209" s="74"/>
      <c r="WOP209" s="68"/>
      <c r="WOQ209" s="73"/>
      <c r="WOR209" s="74"/>
      <c r="WOS209" s="68"/>
      <c r="WOT209" s="73"/>
      <c r="WOU209" s="74"/>
      <c r="WOV209" s="68"/>
      <c r="WOW209" s="73"/>
      <c r="WOX209" s="74"/>
      <c r="WOY209" s="68"/>
      <c r="WOZ209" s="73"/>
      <c r="WPA209" s="74"/>
      <c r="WPB209" s="68"/>
      <c r="WPC209" s="73"/>
      <c r="WPD209" s="74"/>
      <c r="WPE209" s="68"/>
      <c r="WPF209" s="73"/>
      <c r="WPG209" s="74"/>
      <c r="WPH209" s="68"/>
      <c r="WPI209" s="73"/>
      <c r="WPJ209" s="74"/>
      <c r="WPK209" s="68"/>
      <c r="WPL209" s="73"/>
      <c r="WPM209" s="74"/>
      <c r="WPN209" s="68"/>
      <c r="WPO209" s="73"/>
      <c r="WPP209" s="74"/>
      <c r="WPQ209" s="68"/>
      <c r="WPR209" s="73"/>
      <c r="WPS209" s="74"/>
      <c r="WPT209" s="68"/>
      <c r="WPU209" s="73"/>
      <c r="WPV209" s="74"/>
      <c r="WPW209" s="68"/>
      <c r="WPX209" s="73"/>
      <c r="WPY209" s="74"/>
      <c r="WPZ209" s="68"/>
      <c r="WQA209" s="73"/>
      <c r="WQB209" s="74"/>
      <c r="WQC209" s="68"/>
      <c r="WQD209" s="73"/>
      <c r="WQE209" s="74"/>
      <c r="WQF209" s="68"/>
      <c r="WQG209" s="73"/>
      <c r="WQH209" s="74"/>
      <c r="WQI209" s="68"/>
      <c r="WQJ209" s="73"/>
      <c r="WQK209" s="74"/>
      <c r="WQL209" s="68"/>
      <c r="WQM209" s="73"/>
      <c r="WQN209" s="74"/>
      <c r="WQO209" s="68"/>
      <c r="WQP209" s="73"/>
      <c r="WQQ209" s="74"/>
      <c r="WQR209" s="68"/>
      <c r="WQS209" s="73"/>
      <c r="WQT209" s="74"/>
      <c r="WQU209" s="68"/>
      <c r="WQV209" s="73"/>
      <c r="WQW209" s="74"/>
      <c r="WQX209" s="68"/>
      <c r="WQY209" s="73"/>
      <c r="WQZ209" s="74"/>
      <c r="WRA209" s="68"/>
      <c r="WRB209" s="73"/>
      <c r="WRC209" s="74"/>
      <c r="WRD209" s="68"/>
      <c r="WRE209" s="73"/>
      <c r="WRF209" s="74"/>
      <c r="WRG209" s="68"/>
      <c r="WRH209" s="73"/>
      <c r="WRI209" s="74"/>
      <c r="WRJ209" s="68"/>
      <c r="WRK209" s="73"/>
      <c r="WRL209" s="74"/>
      <c r="WRM209" s="68"/>
      <c r="WRN209" s="73"/>
      <c r="WRO209" s="74"/>
      <c r="WRP209" s="68"/>
      <c r="WRQ209" s="73"/>
      <c r="WRR209" s="74"/>
      <c r="WRS209" s="68"/>
      <c r="WRT209" s="73"/>
      <c r="WRU209" s="74"/>
      <c r="WRV209" s="68"/>
      <c r="WRW209" s="73"/>
      <c r="WRX209" s="74"/>
      <c r="WRY209" s="68"/>
      <c r="WRZ209" s="73"/>
      <c r="WSA209" s="74"/>
      <c r="WSB209" s="68"/>
      <c r="WSC209" s="73"/>
      <c r="WSD209" s="74"/>
      <c r="WSE209" s="68"/>
      <c r="WSF209" s="73"/>
      <c r="WSG209" s="74"/>
      <c r="WSH209" s="68"/>
      <c r="WSI209" s="73"/>
      <c r="WSJ209" s="74"/>
      <c r="WSK209" s="68"/>
      <c r="WSL209" s="73"/>
      <c r="WSM209" s="74"/>
      <c r="WSN209" s="68"/>
      <c r="WSO209" s="73"/>
      <c r="WSP209" s="74"/>
      <c r="WSQ209" s="68"/>
      <c r="WSR209" s="73"/>
      <c r="WSS209" s="74"/>
      <c r="WST209" s="68"/>
      <c r="WSU209" s="73"/>
      <c r="WSV209" s="74"/>
      <c r="WSW209" s="68"/>
      <c r="WSX209" s="73"/>
      <c r="WSY209" s="74"/>
      <c r="WSZ209" s="68"/>
      <c r="WTA209" s="73"/>
      <c r="WTB209" s="74"/>
      <c r="WTC209" s="68"/>
      <c r="WTD209" s="73"/>
      <c r="WTE209" s="74"/>
      <c r="WTF209" s="68"/>
      <c r="WTG209" s="73"/>
      <c r="WTH209" s="74"/>
      <c r="WTI209" s="68"/>
      <c r="WTJ209" s="73"/>
      <c r="WTK209" s="74"/>
      <c r="WTL209" s="68"/>
      <c r="WTM209" s="73"/>
      <c r="WTN209" s="74"/>
      <c r="WTO209" s="68"/>
      <c r="WTP209" s="73"/>
      <c r="WTQ209" s="74"/>
      <c r="WTR209" s="68"/>
      <c r="WTS209" s="73"/>
      <c r="WTT209" s="74"/>
      <c r="WTU209" s="68"/>
      <c r="WTV209" s="73"/>
      <c r="WTW209" s="74"/>
      <c r="WTX209" s="68"/>
      <c r="WTY209" s="73"/>
      <c r="WTZ209" s="74"/>
      <c r="WUA209" s="68"/>
      <c r="WUB209" s="73"/>
      <c r="WUC209" s="74"/>
      <c r="WUD209" s="68"/>
      <c r="WUE209" s="73"/>
      <c r="WUF209" s="74"/>
      <c r="WUG209" s="68"/>
      <c r="WUH209" s="73"/>
      <c r="WUI209" s="74"/>
      <c r="WUJ209" s="68"/>
      <c r="WUK209" s="73"/>
      <c r="WUL209" s="74"/>
      <c r="WUM209" s="68"/>
      <c r="WUN209" s="73"/>
      <c r="WUO209" s="74"/>
      <c r="WUP209" s="68"/>
      <c r="WUQ209" s="73"/>
      <c r="WUR209" s="74"/>
      <c r="WUS209" s="68"/>
      <c r="WUT209" s="73"/>
      <c r="WUU209" s="74"/>
      <c r="WUV209" s="68"/>
      <c r="WUW209" s="73"/>
      <c r="WUX209" s="74"/>
      <c r="WUY209" s="68"/>
      <c r="WUZ209" s="73"/>
      <c r="WVA209" s="74"/>
      <c r="WVB209" s="68"/>
      <c r="WVC209" s="73"/>
      <c r="WVD209" s="74"/>
      <c r="WVE209" s="68"/>
      <c r="WVF209" s="73"/>
      <c r="WVG209" s="74"/>
      <c r="WVH209" s="68"/>
      <c r="WVI209" s="73"/>
      <c r="WVJ209" s="74"/>
      <c r="WVK209" s="68"/>
      <c r="WVL209" s="73"/>
      <c r="WVM209" s="74"/>
      <c r="WVN209" s="68"/>
      <c r="WVO209" s="73"/>
      <c r="WVP209" s="74"/>
      <c r="WVQ209" s="68"/>
      <c r="WVR209" s="73"/>
      <c r="WVS209" s="74"/>
      <c r="WVT209" s="68"/>
      <c r="WVU209" s="73"/>
      <c r="WVV209" s="74"/>
      <c r="WVW209" s="68"/>
      <c r="WVX209" s="73"/>
      <c r="WVY209" s="74"/>
      <c r="WVZ209" s="68"/>
      <c r="WWA209" s="73"/>
      <c r="WWB209" s="74"/>
      <c r="WWC209" s="68"/>
      <c r="WWD209" s="73"/>
      <c r="WWE209" s="74"/>
      <c r="WWF209" s="68"/>
      <c r="WWG209" s="73"/>
      <c r="WWH209" s="74"/>
      <c r="WWI209" s="68"/>
      <c r="WWJ209" s="73"/>
      <c r="WWK209" s="74"/>
      <c r="WWL209" s="68"/>
      <c r="WWM209" s="73"/>
      <c r="WWN209" s="74"/>
      <c r="WWO209" s="68"/>
      <c r="WWP209" s="73"/>
      <c r="WWQ209" s="74"/>
      <c r="WWR209" s="68"/>
      <c r="WWS209" s="73"/>
      <c r="WWT209" s="74"/>
      <c r="WWU209" s="68"/>
      <c r="WWV209" s="73"/>
      <c r="WWW209" s="74"/>
      <c r="WWX209" s="68"/>
      <c r="WWY209" s="73"/>
      <c r="WWZ209" s="74"/>
      <c r="WXA209" s="68"/>
      <c r="WXB209" s="73"/>
      <c r="WXC209" s="74"/>
      <c r="WXD209" s="68"/>
      <c r="WXE209" s="73"/>
      <c r="WXF209" s="74"/>
      <c r="WXG209" s="68"/>
      <c r="WXH209" s="73"/>
      <c r="WXI209" s="74"/>
      <c r="WXJ209" s="68"/>
      <c r="WXK209" s="73"/>
      <c r="WXL209" s="74"/>
      <c r="WXM209" s="68"/>
      <c r="WXN209" s="73"/>
      <c r="WXO209" s="74"/>
      <c r="WXP209" s="68"/>
      <c r="WXQ209" s="73"/>
      <c r="WXR209" s="74"/>
      <c r="WXS209" s="68"/>
      <c r="WXT209" s="73"/>
      <c r="WXU209" s="74"/>
      <c r="WXV209" s="68"/>
      <c r="WXW209" s="73"/>
      <c r="WXX209" s="74"/>
      <c r="WXY209" s="68"/>
      <c r="WXZ209" s="73"/>
      <c r="WYA209" s="74"/>
      <c r="WYB209" s="68"/>
      <c r="WYC209" s="73"/>
      <c r="WYD209" s="74"/>
      <c r="WYE209" s="68"/>
      <c r="WYF209" s="73"/>
      <c r="WYG209" s="74"/>
      <c r="WYH209" s="68"/>
      <c r="WYI209" s="73"/>
      <c r="WYJ209" s="74"/>
      <c r="WYK209" s="68"/>
      <c r="WYL209" s="73"/>
      <c r="WYM209" s="74"/>
      <c r="WYN209" s="68"/>
      <c r="WYO209" s="73"/>
      <c r="WYP209" s="74"/>
      <c r="WYQ209" s="68"/>
      <c r="WYR209" s="73"/>
      <c r="WYS209" s="74"/>
      <c r="WYT209" s="68"/>
      <c r="WYU209" s="73"/>
      <c r="WYV209" s="74"/>
      <c r="WYW209" s="68"/>
      <c r="WYX209" s="73"/>
      <c r="WYY209" s="74"/>
      <c r="WYZ209" s="68"/>
      <c r="WZA209" s="73"/>
      <c r="WZB209" s="74"/>
      <c r="WZC209" s="68"/>
      <c r="WZD209" s="73"/>
      <c r="WZE209" s="74"/>
      <c r="WZF209" s="68"/>
      <c r="WZG209" s="73"/>
      <c r="WZH209" s="74"/>
      <c r="WZI209" s="68"/>
      <c r="WZJ209" s="73"/>
      <c r="WZK209" s="74"/>
      <c r="WZL209" s="68"/>
      <c r="WZM209" s="73"/>
      <c r="WZN209" s="74"/>
      <c r="WZO209" s="68"/>
      <c r="WZP209" s="73"/>
      <c r="WZQ209" s="74"/>
      <c r="WZR209" s="68"/>
      <c r="WZS209" s="73"/>
      <c r="WZT209" s="74"/>
      <c r="WZU209" s="68"/>
      <c r="WZV209" s="73"/>
      <c r="WZW209" s="74"/>
      <c r="WZX209" s="68"/>
      <c r="WZY209" s="73"/>
      <c r="WZZ209" s="74"/>
      <c r="XAA209" s="68"/>
      <c r="XAB209" s="73"/>
      <c r="XAC209" s="74"/>
      <c r="XAD209" s="68"/>
      <c r="XAE209" s="73"/>
      <c r="XAF209" s="74"/>
      <c r="XAG209" s="68"/>
      <c r="XAH209" s="73"/>
      <c r="XAI209" s="74"/>
      <c r="XAJ209" s="68"/>
      <c r="XAK209" s="73"/>
      <c r="XAL209" s="74"/>
      <c r="XAM209" s="68"/>
      <c r="XAN209" s="73"/>
      <c r="XAO209" s="74"/>
      <c r="XAP209" s="68"/>
      <c r="XAQ209" s="73"/>
      <c r="XAR209" s="74"/>
      <c r="XAS209" s="68"/>
      <c r="XAT209" s="73"/>
      <c r="XAU209" s="74"/>
      <c r="XAV209" s="68"/>
      <c r="XAW209" s="73"/>
      <c r="XAX209" s="74"/>
      <c r="XAY209" s="68"/>
      <c r="XAZ209" s="73"/>
      <c r="XBA209" s="74"/>
      <c r="XBB209" s="68"/>
      <c r="XBC209" s="73"/>
      <c r="XBD209" s="74"/>
      <c r="XBE209" s="68"/>
      <c r="XBF209" s="73"/>
      <c r="XBG209" s="74"/>
      <c r="XBH209" s="68"/>
      <c r="XBI209" s="73"/>
      <c r="XBJ209" s="74"/>
      <c r="XBK209" s="68"/>
      <c r="XBL209" s="73"/>
      <c r="XBM209" s="74"/>
      <c r="XBN209" s="68"/>
      <c r="XBO209" s="73"/>
      <c r="XBP209" s="74"/>
      <c r="XBQ209" s="68"/>
      <c r="XBR209" s="73"/>
      <c r="XBS209" s="74"/>
      <c r="XBT209" s="68"/>
      <c r="XBU209" s="73"/>
      <c r="XBV209" s="74"/>
      <c r="XBW209" s="68"/>
      <c r="XBX209" s="73"/>
      <c r="XBY209" s="74"/>
      <c r="XBZ209" s="68"/>
      <c r="XCA209" s="73"/>
      <c r="XCB209" s="74"/>
      <c r="XCC209" s="68"/>
      <c r="XCD209" s="73"/>
      <c r="XCE209" s="74"/>
      <c r="XCF209" s="68"/>
      <c r="XCG209" s="73"/>
      <c r="XCH209" s="74"/>
      <c r="XCI209" s="68"/>
      <c r="XCJ209" s="73"/>
      <c r="XCK209" s="74"/>
      <c r="XCL209" s="68"/>
      <c r="XCM209" s="73"/>
      <c r="XCN209" s="74"/>
      <c r="XCO209" s="68"/>
      <c r="XCP209" s="73"/>
      <c r="XCQ209" s="74"/>
      <c r="XCR209" s="68"/>
      <c r="XCS209" s="73"/>
      <c r="XCT209" s="74"/>
      <c r="XCU209" s="68"/>
      <c r="XCV209" s="73"/>
      <c r="XCW209" s="74"/>
      <c r="XCX209" s="68"/>
      <c r="XCY209" s="73"/>
      <c r="XCZ209" s="74"/>
      <c r="XDA209" s="68"/>
      <c r="XDB209" s="73"/>
      <c r="XDC209" s="74"/>
      <c r="XDD209" s="68"/>
      <c r="XDE209" s="73"/>
      <c r="XDF209" s="74"/>
      <c r="XDG209" s="68"/>
      <c r="XDH209" s="73"/>
      <c r="XDI209" s="74"/>
      <c r="XDJ209" s="68"/>
      <c r="XDK209" s="73"/>
      <c r="XDL209" s="74"/>
      <c r="XDM209" s="68"/>
      <c r="XDN209" s="73"/>
      <c r="XDO209" s="74"/>
      <c r="XDP209" s="68"/>
      <c r="XDQ209" s="73"/>
      <c r="XDR209" s="74"/>
      <c r="XDS209" s="68"/>
      <c r="XDT209" s="73"/>
      <c r="XDU209" s="74"/>
      <c r="XDV209" s="68"/>
      <c r="XDW209" s="73"/>
      <c r="XDX209" s="74"/>
      <c r="XDY209" s="68"/>
      <c r="XDZ209" s="73"/>
      <c r="XEA209" s="74"/>
      <c r="XEB209" s="68"/>
      <c r="XEC209" s="73"/>
      <c r="XED209" s="74"/>
      <c r="XEE209" s="68"/>
      <c r="XEF209" s="73"/>
      <c r="XEG209" s="74"/>
    </row>
    <row r="210" spans="1:16361" ht="11.25" customHeight="1" x14ac:dyDescent="0.2">
      <c r="A210" s="67">
        <v>721290</v>
      </c>
      <c r="B210" s="68" t="s">
        <v>694</v>
      </c>
      <c r="C210" s="69">
        <v>4</v>
      </c>
      <c r="D210" s="70">
        <f t="shared" si="6"/>
        <v>3.7683412232977678E-5</v>
      </c>
      <c r="E210" s="71">
        <f t="shared" si="7"/>
        <v>976</v>
      </c>
    </row>
    <row r="211" spans="1:16361" ht="11.25" customHeight="1" x14ac:dyDescent="0.2">
      <c r="A211" s="67">
        <v>721300</v>
      </c>
      <c r="B211" s="68" t="s">
        <v>207</v>
      </c>
      <c r="C211" s="69">
        <v>21.5</v>
      </c>
      <c r="D211" s="70">
        <f t="shared" si="6"/>
        <v>2.0254834075225501E-4</v>
      </c>
      <c r="E211" s="71">
        <f t="shared" si="7"/>
        <v>5246</v>
      </c>
    </row>
    <row r="212" spans="1:16361" ht="11.25" customHeight="1" x14ac:dyDescent="0.2">
      <c r="A212" s="67">
        <v>721310</v>
      </c>
      <c r="B212" s="68" t="s">
        <v>208</v>
      </c>
      <c r="C212" s="69">
        <v>111.83333333333333</v>
      </c>
      <c r="D212" s="70">
        <f t="shared" si="6"/>
        <v>1.0535654003470008E-3</v>
      </c>
      <c r="E212" s="71">
        <f t="shared" si="7"/>
        <v>27288</v>
      </c>
    </row>
    <row r="213" spans="1:16361" ht="11.25" customHeight="1" x14ac:dyDescent="0.2">
      <c r="A213" s="67">
        <v>721320</v>
      </c>
      <c r="B213" s="68" t="s">
        <v>209</v>
      </c>
      <c r="C213" s="69">
        <v>1</v>
      </c>
      <c r="D213" s="70">
        <f t="shared" si="6"/>
        <v>9.4208530582444195E-6</v>
      </c>
      <c r="E213" s="71">
        <f t="shared" si="7"/>
        <v>244</v>
      </c>
    </row>
    <row r="214" spans="1:16361" ht="11.25" customHeight="1" x14ac:dyDescent="0.2">
      <c r="A214" s="67">
        <v>721330</v>
      </c>
      <c r="B214" s="68" t="s">
        <v>210</v>
      </c>
      <c r="C214" s="69">
        <v>32.833333333333336</v>
      </c>
      <c r="D214" s="70">
        <f t="shared" si="6"/>
        <v>3.0931800874569177E-4</v>
      </c>
      <c r="E214" s="71">
        <f t="shared" si="7"/>
        <v>8011</v>
      </c>
    </row>
    <row r="215" spans="1:16361" ht="11.25" customHeight="1" x14ac:dyDescent="0.2">
      <c r="A215" s="67">
        <v>721340</v>
      </c>
      <c r="B215" s="68" t="s">
        <v>211</v>
      </c>
      <c r="C215" s="69">
        <v>2</v>
      </c>
      <c r="D215" s="70">
        <f t="shared" si="6"/>
        <v>1.8841706116488839E-5</v>
      </c>
      <c r="E215" s="71">
        <f t="shared" si="7"/>
        <v>488</v>
      </c>
    </row>
    <row r="216" spans="1:16361" ht="11.25" customHeight="1" x14ac:dyDescent="0.2">
      <c r="A216" s="67">
        <v>721350</v>
      </c>
      <c r="B216" s="68" t="s">
        <v>212</v>
      </c>
      <c r="C216" s="69">
        <v>1613.8333333333333</v>
      </c>
      <c r="D216" s="70">
        <f t="shared" si="6"/>
        <v>1.5203686693830118E-2</v>
      </c>
      <c r="E216" s="71">
        <f t="shared" si="7"/>
        <v>393783</v>
      </c>
    </row>
    <row r="217" spans="1:16361" ht="11.25" customHeight="1" x14ac:dyDescent="0.2">
      <c r="A217" s="67">
        <v>721360</v>
      </c>
      <c r="B217" s="68" t="s">
        <v>213</v>
      </c>
      <c r="C217" s="69">
        <v>0</v>
      </c>
      <c r="D217" s="70">
        <f t="shared" si="6"/>
        <v>0</v>
      </c>
      <c r="E217" s="71">
        <f t="shared" si="7"/>
        <v>0</v>
      </c>
    </row>
    <row r="218" spans="1:16361" ht="11.25" customHeight="1" x14ac:dyDescent="0.2">
      <c r="A218" s="67">
        <v>721370</v>
      </c>
      <c r="B218" s="68" t="s">
        <v>214</v>
      </c>
      <c r="C218" s="69">
        <v>4.333333333333333</v>
      </c>
      <c r="D218" s="70">
        <f t="shared" si="6"/>
        <v>4.0823696585725813E-5</v>
      </c>
      <c r="E218" s="71">
        <f t="shared" si="7"/>
        <v>1057</v>
      </c>
    </row>
    <row r="219" spans="1:16361" ht="11.25" customHeight="1" x14ac:dyDescent="0.2">
      <c r="A219" s="67">
        <v>721380</v>
      </c>
      <c r="B219" s="68" t="s">
        <v>215</v>
      </c>
      <c r="C219" s="69">
        <v>21.5</v>
      </c>
      <c r="D219" s="70">
        <f t="shared" si="6"/>
        <v>2.0254834075225501E-4</v>
      </c>
      <c r="E219" s="71">
        <f t="shared" si="7"/>
        <v>5246</v>
      </c>
    </row>
    <row r="220" spans="1:16361" ht="11.25" customHeight="1" x14ac:dyDescent="0.2">
      <c r="A220" s="67">
        <v>721390</v>
      </c>
      <c r="B220" s="68" t="s">
        <v>216</v>
      </c>
      <c r="C220" s="69">
        <v>5</v>
      </c>
      <c r="D220" s="70">
        <f t="shared" si="6"/>
        <v>4.7104265291222097E-5</v>
      </c>
      <c r="E220" s="71">
        <f t="shared" si="7"/>
        <v>1220</v>
      </c>
    </row>
    <row r="221" spans="1:16361" ht="11.25" customHeight="1" x14ac:dyDescent="0.2">
      <c r="A221" s="67">
        <v>721410</v>
      </c>
      <c r="B221" s="68" t="s">
        <v>217</v>
      </c>
      <c r="C221" s="69">
        <v>2</v>
      </c>
      <c r="D221" s="70">
        <f t="shared" si="6"/>
        <v>1.8841706116488839E-5</v>
      </c>
      <c r="E221" s="71">
        <f t="shared" si="7"/>
        <v>488</v>
      </c>
    </row>
    <row r="222" spans="1:16361" ht="11.25" customHeight="1" x14ac:dyDescent="0.2">
      <c r="A222" s="67">
        <v>721430</v>
      </c>
      <c r="B222" s="68" t="s">
        <v>218</v>
      </c>
      <c r="C222" s="69">
        <v>89.666666666666671</v>
      </c>
      <c r="D222" s="70">
        <f t="shared" si="6"/>
        <v>8.4473649088924962E-4</v>
      </c>
      <c r="E222" s="71">
        <f t="shared" si="7"/>
        <v>21879</v>
      </c>
    </row>
    <row r="223" spans="1:16361" ht="11.25" customHeight="1" x14ac:dyDescent="0.2">
      <c r="A223" s="67">
        <v>721460</v>
      </c>
      <c r="B223" s="68" t="s">
        <v>219</v>
      </c>
      <c r="C223" s="69">
        <v>3</v>
      </c>
      <c r="D223" s="70">
        <f t="shared" si="6"/>
        <v>2.8262559174733255E-5</v>
      </c>
      <c r="E223" s="71">
        <f t="shared" si="7"/>
        <v>732</v>
      </c>
    </row>
    <row r="224" spans="1:16361" ht="11.25" customHeight="1" x14ac:dyDescent="0.2">
      <c r="A224" s="67">
        <v>721470</v>
      </c>
      <c r="B224" s="68" t="s">
        <v>220</v>
      </c>
      <c r="C224" s="69">
        <v>18.666666666666668</v>
      </c>
      <c r="D224" s="70">
        <f t="shared" si="6"/>
        <v>1.7585592375389582E-4</v>
      </c>
      <c r="E224" s="71">
        <f t="shared" si="7"/>
        <v>4555</v>
      </c>
    </row>
    <row r="225" spans="1:5" ht="11.25" customHeight="1" x14ac:dyDescent="0.2">
      <c r="A225" s="67">
        <v>721480</v>
      </c>
      <c r="B225" s="68" t="s">
        <v>221</v>
      </c>
      <c r="C225" s="69">
        <v>9</v>
      </c>
      <c r="D225" s="70">
        <f t="shared" si="6"/>
        <v>8.4787677524199775E-5</v>
      </c>
      <c r="E225" s="71">
        <f t="shared" si="7"/>
        <v>2196</v>
      </c>
    </row>
    <row r="226" spans="1:5" ht="11.25" customHeight="1" x14ac:dyDescent="0.2">
      <c r="A226" s="67">
        <v>721490</v>
      </c>
      <c r="B226" s="68" t="s">
        <v>222</v>
      </c>
      <c r="C226" s="69">
        <v>1</v>
      </c>
      <c r="D226" s="70">
        <f t="shared" si="6"/>
        <v>9.4208530582444195E-6</v>
      </c>
      <c r="E226" s="71">
        <f t="shared" si="7"/>
        <v>244</v>
      </c>
    </row>
    <row r="227" spans="1:5" ht="11.25" customHeight="1" x14ac:dyDescent="0.2">
      <c r="A227" s="67">
        <v>721500</v>
      </c>
      <c r="B227" s="68" t="s">
        <v>223</v>
      </c>
      <c r="C227" s="69">
        <v>2445.6666666666665</v>
      </c>
      <c r="D227" s="70">
        <f t="shared" si="6"/>
        <v>2.30402662961131E-2</v>
      </c>
      <c r="E227" s="71">
        <f t="shared" si="7"/>
        <v>596754</v>
      </c>
    </row>
    <row r="228" spans="1:5" ht="11.25" customHeight="1" x14ac:dyDescent="0.2">
      <c r="A228" s="67">
        <v>721520</v>
      </c>
      <c r="B228" s="68" t="s">
        <v>224</v>
      </c>
      <c r="C228" s="69">
        <v>1683.1666666666667</v>
      </c>
      <c r="D228" s="70">
        <f t="shared" si="6"/>
        <v>1.585686583920173E-2</v>
      </c>
      <c r="E228" s="71">
        <f t="shared" si="7"/>
        <v>410700</v>
      </c>
    </row>
    <row r="229" spans="1:5" ht="11.25" customHeight="1" x14ac:dyDescent="0.2">
      <c r="A229" s="67">
        <v>721530</v>
      </c>
      <c r="B229" s="68" t="s">
        <v>225</v>
      </c>
      <c r="C229" s="69">
        <v>144.83333333333334</v>
      </c>
      <c r="D229" s="70">
        <f t="shared" si="6"/>
        <v>1.3644535512690667E-3</v>
      </c>
      <c r="E229" s="71">
        <f t="shared" si="7"/>
        <v>35340</v>
      </c>
    </row>
    <row r="230" spans="1:5" ht="11.25" customHeight="1" x14ac:dyDescent="0.2">
      <c r="A230" s="67">
        <v>721540</v>
      </c>
      <c r="B230" s="68" t="s">
        <v>226</v>
      </c>
      <c r="C230" s="69">
        <v>18.333333333333332</v>
      </c>
      <c r="D230" s="70">
        <f t="shared" si="6"/>
        <v>1.7271563940114766E-4</v>
      </c>
      <c r="E230" s="71">
        <f t="shared" si="7"/>
        <v>4473</v>
      </c>
    </row>
    <row r="231" spans="1:5" ht="11.25" customHeight="1" x14ac:dyDescent="0.2">
      <c r="A231" s="67">
        <v>721550</v>
      </c>
      <c r="B231" s="68" t="s">
        <v>227</v>
      </c>
      <c r="C231" s="69">
        <v>62.5</v>
      </c>
      <c r="D231" s="70">
        <f t="shared" si="6"/>
        <v>5.8880331614027622E-4</v>
      </c>
      <c r="E231" s="71">
        <f t="shared" si="7"/>
        <v>15250</v>
      </c>
    </row>
    <row r="232" spans="1:5" ht="11.25" customHeight="1" x14ac:dyDescent="0.2">
      <c r="A232" s="67">
        <v>721560</v>
      </c>
      <c r="B232" s="68" t="s">
        <v>228</v>
      </c>
      <c r="C232" s="69">
        <v>333.33333333333331</v>
      </c>
      <c r="D232" s="70">
        <f t="shared" si="6"/>
        <v>3.1402843527481394E-3</v>
      </c>
      <c r="E232" s="71">
        <f t="shared" si="7"/>
        <v>81335</v>
      </c>
    </row>
    <row r="233" spans="1:5" ht="11.25" customHeight="1" x14ac:dyDescent="0.2">
      <c r="A233" s="67">
        <v>721570</v>
      </c>
      <c r="B233" s="68" t="s">
        <v>229</v>
      </c>
      <c r="C233" s="69">
        <v>944.66666666666663</v>
      </c>
      <c r="D233" s="70">
        <f t="shared" si="6"/>
        <v>8.8995658556882268E-3</v>
      </c>
      <c r="E233" s="71">
        <f t="shared" si="7"/>
        <v>230503</v>
      </c>
    </row>
    <row r="234" spans="1:5" ht="11.25" customHeight="1" x14ac:dyDescent="0.2">
      <c r="A234" s="67">
        <v>721580</v>
      </c>
      <c r="B234" s="68" t="s">
        <v>230</v>
      </c>
      <c r="C234" s="69">
        <v>61.5</v>
      </c>
      <c r="D234" s="70">
        <f t="shared" si="6"/>
        <v>5.7938246308203174E-4</v>
      </c>
      <c r="E234" s="71">
        <f t="shared" si="7"/>
        <v>15006</v>
      </c>
    </row>
    <row r="235" spans="1:5" ht="11.25" customHeight="1" x14ac:dyDescent="0.2">
      <c r="A235" s="67">
        <v>721590</v>
      </c>
      <c r="B235" s="68" t="s">
        <v>231</v>
      </c>
      <c r="C235" s="69">
        <v>13.5</v>
      </c>
      <c r="D235" s="70">
        <f t="shared" si="6"/>
        <v>1.2718151628629966E-4</v>
      </c>
      <c r="E235" s="71">
        <f t="shared" si="7"/>
        <v>3294</v>
      </c>
    </row>
    <row r="236" spans="1:5" ht="11.25" customHeight="1" x14ac:dyDescent="0.2">
      <c r="A236" s="67">
        <v>721600</v>
      </c>
      <c r="B236" s="68" t="s">
        <v>232</v>
      </c>
      <c r="C236" s="69">
        <v>36</v>
      </c>
      <c r="D236" s="70">
        <f t="shared" si="6"/>
        <v>3.391507100967991E-4</v>
      </c>
      <c r="E236" s="71">
        <f t="shared" si="7"/>
        <v>8784</v>
      </c>
    </row>
    <row r="237" spans="1:5" ht="11.25" customHeight="1" x14ac:dyDescent="0.2">
      <c r="A237" s="67">
        <v>721610</v>
      </c>
      <c r="B237" s="68" t="s">
        <v>233</v>
      </c>
      <c r="C237" s="69">
        <v>45.5</v>
      </c>
      <c r="D237" s="70">
        <f t="shared" si="6"/>
        <v>4.2864881415012108E-4</v>
      </c>
      <c r="E237" s="71">
        <f t="shared" si="7"/>
        <v>11102</v>
      </c>
    </row>
    <row r="238" spans="1:5" ht="11.25" customHeight="1" x14ac:dyDescent="0.2">
      <c r="A238" s="67">
        <v>721620</v>
      </c>
      <c r="B238" s="68" t="s">
        <v>234</v>
      </c>
      <c r="C238" s="69">
        <v>44</v>
      </c>
      <c r="D238" s="70">
        <f t="shared" si="6"/>
        <v>4.1451753456275446E-4</v>
      </c>
      <c r="E238" s="71">
        <f t="shared" si="7"/>
        <v>10736</v>
      </c>
    </row>
    <row r="239" spans="1:5" ht="11.25" customHeight="1" x14ac:dyDescent="0.2">
      <c r="A239" s="67">
        <v>721630</v>
      </c>
      <c r="B239" s="72" t="s">
        <v>234</v>
      </c>
      <c r="C239" s="69">
        <v>104.83333333333333</v>
      </c>
      <c r="D239" s="70">
        <f t="shared" si="6"/>
        <v>9.8761942893928981E-4</v>
      </c>
      <c r="E239" s="71">
        <f t="shared" si="7"/>
        <v>25580</v>
      </c>
    </row>
    <row r="240" spans="1:5" ht="11.25" customHeight="1" x14ac:dyDescent="0.2">
      <c r="A240" s="67">
        <v>721640</v>
      </c>
      <c r="B240" s="68" t="s">
        <v>235</v>
      </c>
      <c r="C240" s="69">
        <v>264.5</v>
      </c>
      <c r="D240" s="70">
        <f t="shared" si="6"/>
        <v>2.491815633905649E-3</v>
      </c>
      <c r="E240" s="71">
        <f t="shared" si="7"/>
        <v>64539</v>
      </c>
    </row>
    <row r="241" spans="1:5" ht="11.25" customHeight="1" x14ac:dyDescent="0.2">
      <c r="A241" s="67">
        <v>721650</v>
      </c>
      <c r="B241" s="68" t="s">
        <v>236</v>
      </c>
      <c r="C241" s="69">
        <v>11</v>
      </c>
      <c r="D241" s="70">
        <f t="shared" si="6"/>
        <v>1.0362938364068861E-4</v>
      </c>
      <c r="E241" s="71">
        <f t="shared" si="7"/>
        <v>2684</v>
      </c>
    </row>
    <row r="242" spans="1:5" ht="11.25" customHeight="1" x14ac:dyDescent="0.2">
      <c r="A242" s="67">
        <v>721660</v>
      </c>
      <c r="B242" s="68" t="s">
        <v>237</v>
      </c>
      <c r="C242" s="69">
        <v>656.66666666666663</v>
      </c>
      <c r="D242" s="70">
        <f t="shared" si="6"/>
        <v>6.1863601749138344E-3</v>
      </c>
      <c r="E242" s="71">
        <f t="shared" si="7"/>
        <v>160230</v>
      </c>
    </row>
    <row r="243" spans="1:5" ht="11.25" customHeight="1" x14ac:dyDescent="0.2">
      <c r="A243" s="67">
        <v>721670</v>
      </c>
      <c r="B243" s="68" t="s">
        <v>238</v>
      </c>
      <c r="C243" s="69">
        <v>1340.1666666666667</v>
      </c>
      <c r="D243" s="70">
        <f t="shared" si="6"/>
        <v>1.2625513240223896E-2</v>
      </c>
      <c r="E243" s="71">
        <f t="shared" si="7"/>
        <v>327007</v>
      </c>
    </row>
    <row r="244" spans="1:5" ht="11.25" customHeight="1" x14ac:dyDescent="0.2">
      <c r="A244" s="67">
        <v>721680</v>
      </c>
      <c r="B244" s="68" t="s">
        <v>239</v>
      </c>
      <c r="C244" s="69">
        <v>108.5</v>
      </c>
      <c r="D244" s="70">
        <f t="shared" si="6"/>
        <v>1.0221625568195194E-3</v>
      </c>
      <c r="E244" s="71">
        <f t="shared" si="7"/>
        <v>26474</v>
      </c>
    </row>
    <row r="245" spans="1:5" ht="11.25" customHeight="1" x14ac:dyDescent="0.2">
      <c r="A245" s="67">
        <v>721690</v>
      </c>
      <c r="B245" s="68" t="s">
        <v>240</v>
      </c>
      <c r="C245" s="69">
        <v>933</v>
      </c>
      <c r="D245" s="70">
        <f t="shared" si="6"/>
        <v>8.7896559033420422E-3</v>
      </c>
      <c r="E245" s="71">
        <f t="shared" si="7"/>
        <v>227656</v>
      </c>
    </row>
    <row r="246" spans="1:5" ht="11.25" customHeight="1" x14ac:dyDescent="0.2">
      <c r="A246" s="67">
        <v>721700</v>
      </c>
      <c r="B246" s="68" t="s">
        <v>241</v>
      </c>
      <c r="C246" s="69">
        <v>23</v>
      </c>
      <c r="D246" s="70">
        <f t="shared" si="6"/>
        <v>2.1667962033962163E-4</v>
      </c>
      <c r="E246" s="71">
        <f t="shared" si="7"/>
        <v>5612</v>
      </c>
    </row>
    <row r="247" spans="1:5" ht="11.25" customHeight="1" x14ac:dyDescent="0.2">
      <c r="A247" s="67">
        <v>721710</v>
      </c>
      <c r="B247" s="68" t="s">
        <v>242</v>
      </c>
      <c r="C247" s="69">
        <v>1563.6666666666667</v>
      </c>
      <c r="D247" s="70">
        <f t="shared" si="6"/>
        <v>1.4731073898741523E-2</v>
      </c>
      <c r="E247" s="71">
        <f t="shared" si="7"/>
        <v>381542</v>
      </c>
    </row>
    <row r="248" spans="1:5" ht="11.25" customHeight="1" x14ac:dyDescent="0.2">
      <c r="A248" s="67">
        <v>721720</v>
      </c>
      <c r="B248" s="68" t="s">
        <v>243</v>
      </c>
      <c r="C248" s="69">
        <v>11</v>
      </c>
      <c r="D248" s="70">
        <f t="shared" si="6"/>
        <v>1.0362938364068861E-4</v>
      </c>
      <c r="E248" s="71">
        <f t="shared" si="7"/>
        <v>2684</v>
      </c>
    </row>
    <row r="249" spans="1:5" ht="11.25" customHeight="1" x14ac:dyDescent="0.2">
      <c r="A249" s="67">
        <v>721730</v>
      </c>
      <c r="B249" s="68" t="s">
        <v>244</v>
      </c>
      <c r="C249" s="69">
        <v>75.333333333333329</v>
      </c>
      <c r="D249" s="70">
        <f t="shared" si="6"/>
        <v>7.097042637210795E-4</v>
      </c>
      <c r="E249" s="71">
        <f t="shared" si="7"/>
        <v>18382</v>
      </c>
    </row>
    <row r="250" spans="1:5" ht="11.25" customHeight="1" x14ac:dyDescent="0.2">
      <c r="A250" s="67">
        <v>721740</v>
      </c>
      <c r="B250" s="68" t="s">
        <v>245</v>
      </c>
      <c r="C250" s="69">
        <v>12</v>
      </c>
      <c r="D250" s="70">
        <f t="shared" si="6"/>
        <v>1.1305023669893302E-4</v>
      </c>
      <c r="E250" s="71">
        <f t="shared" si="7"/>
        <v>2928</v>
      </c>
    </row>
    <row r="251" spans="1:5" ht="11.25" customHeight="1" x14ac:dyDescent="0.2">
      <c r="A251" s="67">
        <v>721750</v>
      </c>
      <c r="B251" s="68" t="s">
        <v>246</v>
      </c>
      <c r="C251" s="69">
        <v>46.5</v>
      </c>
      <c r="D251" s="70">
        <f t="shared" si="6"/>
        <v>4.3806966720836546E-4</v>
      </c>
      <c r="E251" s="71">
        <f t="shared" si="7"/>
        <v>11346</v>
      </c>
    </row>
    <row r="252" spans="1:5" ht="11.25" customHeight="1" x14ac:dyDescent="0.2">
      <c r="A252" s="67">
        <v>721760</v>
      </c>
      <c r="B252" s="68" t="s">
        <v>247</v>
      </c>
      <c r="C252" s="69">
        <v>15.333333333333334</v>
      </c>
      <c r="D252" s="70">
        <f t="shared" si="6"/>
        <v>1.4445308022641444E-4</v>
      </c>
      <c r="E252" s="71">
        <f t="shared" si="7"/>
        <v>3741</v>
      </c>
    </row>
    <row r="253" spans="1:5" ht="11.25" customHeight="1" x14ac:dyDescent="0.2">
      <c r="A253" s="67">
        <v>721770</v>
      </c>
      <c r="B253" s="68" t="s">
        <v>248</v>
      </c>
      <c r="C253" s="69">
        <v>43.5</v>
      </c>
      <c r="D253" s="70">
        <f t="shared" si="6"/>
        <v>4.0980710803363221E-4</v>
      </c>
      <c r="E253" s="71">
        <f t="shared" si="7"/>
        <v>10614</v>
      </c>
    </row>
    <row r="254" spans="1:5" ht="11.25" customHeight="1" x14ac:dyDescent="0.2">
      <c r="A254" s="67">
        <v>721780</v>
      </c>
      <c r="B254" s="68" t="s">
        <v>249</v>
      </c>
      <c r="C254" s="69">
        <v>290.16666666666669</v>
      </c>
      <c r="D254" s="70">
        <f t="shared" si="6"/>
        <v>2.7336175290672555E-3</v>
      </c>
      <c r="E254" s="71">
        <f t="shared" si="7"/>
        <v>70802</v>
      </c>
    </row>
    <row r="255" spans="1:5" ht="11.25" customHeight="1" x14ac:dyDescent="0.2">
      <c r="A255" s="67">
        <v>721800</v>
      </c>
      <c r="B255" s="68" t="s">
        <v>250</v>
      </c>
      <c r="C255" s="69">
        <v>115.5</v>
      </c>
      <c r="D255" s="70">
        <f t="shared" si="6"/>
        <v>1.0881085282272304E-3</v>
      </c>
      <c r="E255" s="71">
        <f t="shared" si="7"/>
        <v>28183</v>
      </c>
    </row>
    <row r="256" spans="1:5" ht="11.25" customHeight="1" x14ac:dyDescent="0.2">
      <c r="A256" s="67">
        <v>721810</v>
      </c>
      <c r="B256" s="68" t="s">
        <v>251</v>
      </c>
      <c r="C256" s="69">
        <v>46.166666666666664</v>
      </c>
      <c r="D256" s="70">
        <f t="shared" si="6"/>
        <v>4.349293828556173E-4</v>
      </c>
      <c r="E256" s="71">
        <f t="shared" si="7"/>
        <v>11265</v>
      </c>
    </row>
    <row r="257" spans="1:5" ht="11.25" customHeight="1" x14ac:dyDescent="0.2">
      <c r="A257" s="67">
        <v>721820</v>
      </c>
      <c r="B257" s="68" t="s">
        <v>252</v>
      </c>
      <c r="C257" s="69">
        <v>917.16666666666663</v>
      </c>
      <c r="D257" s="70">
        <f t="shared" si="6"/>
        <v>8.6404923965865063E-3</v>
      </c>
      <c r="E257" s="71">
        <f t="shared" si="7"/>
        <v>223793</v>
      </c>
    </row>
    <row r="258" spans="1:5" ht="11.25" customHeight="1" x14ac:dyDescent="0.2">
      <c r="A258" s="67">
        <v>721830</v>
      </c>
      <c r="B258" s="68" t="s">
        <v>253</v>
      </c>
      <c r="C258" s="69">
        <v>94.666666666666671</v>
      </c>
      <c r="D258" s="70">
        <f t="shared" si="6"/>
        <v>8.9184075618047173E-4</v>
      </c>
      <c r="E258" s="71">
        <f t="shared" si="7"/>
        <v>23099</v>
      </c>
    </row>
    <row r="259" spans="1:5" ht="11.25" customHeight="1" x14ac:dyDescent="0.2">
      <c r="A259" s="67">
        <v>721840</v>
      </c>
      <c r="B259" s="68" t="s">
        <v>254</v>
      </c>
      <c r="C259" s="69">
        <v>536.5</v>
      </c>
      <c r="D259" s="70">
        <f t="shared" ref="D259:D322" si="8">C259/$C$327</f>
        <v>5.0542876657481304E-3</v>
      </c>
      <c r="E259" s="71">
        <f t="shared" ref="E259:E322" si="9">ROUND($D259*$E$334,0)</f>
        <v>130908</v>
      </c>
    </row>
    <row r="260" spans="1:5" ht="11.25" customHeight="1" x14ac:dyDescent="0.2">
      <c r="A260" s="67">
        <v>721850</v>
      </c>
      <c r="B260" s="68" t="s">
        <v>255</v>
      </c>
      <c r="C260" s="69">
        <v>32</v>
      </c>
      <c r="D260" s="70">
        <f t="shared" si="8"/>
        <v>3.0146729786382142E-4</v>
      </c>
      <c r="E260" s="71">
        <f t="shared" si="9"/>
        <v>7808</v>
      </c>
    </row>
    <row r="261" spans="1:5" ht="11.25" customHeight="1" x14ac:dyDescent="0.2">
      <c r="A261" s="67">
        <v>721860</v>
      </c>
      <c r="B261" s="68" t="s">
        <v>256</v>
      </c>
      <c r="C261" s="69">
        <v>277.5</v>
      </c>
      <c r="D261" s="70">
        <f t="shared" si="8"/>
        <v>2.6142867236628262E-3</v>
      </c>
      <c r="E261" s="71">
        <f t="shared" si="9"/>
        <v>67711</v>
      </c>
    </row>
    <row r="262" spans="1:5" ht="11.25" customHeight="1" x14ac:dyDescent="0.2">
      <c r="A262" s="67">
        <v>721870</v>
      </c>
      <c r="B262" s="68" t="s">
        <v>684</v>
      </c>
      <c r="C262" s="69">
        <v>10.5</v>
      </c>
      <c r="D262" s="70">
        <f t="shared" si="8"/>
        <v>9.8918957111566398E-5</v>
      </c>
      <c r="E262" s="71">
        <f t="shared" si="9"/>
        <v>2562</v>
      </c>
    </row>
    <row r="263" spans="1:5" ht="11.25" customHeight="1" x14ac:dyDescent="0.2">
      <c r="A263" s="67">
        <v>721880</v>
      </c>
      <c r="B263" s="68" t="s">
        <v>257</v>
      </c>
      <c r="C263" s="69">
        <v>2.1666666666666665</v>
      </c>
      <c r="D263" s="70">
        <f t="shared" si="8"/>
        <v>2.0411848292862907E-5</v>
      </c>
      <c r="E263" s="71">
        <f t="shared" si="9"/>
        <v>529</v>
      </c>
    </row>
    <row r="264" spans="1:5" ht="11.25" customHeight="1" x14ac:dyDescent="0.2">
      <c r="A264" s="67">
        <v>721890</v>
      </c>
      <c r="B264" s="68" t="s">
        <v>258</v>
      </c>
      <c r="C264" s="69">
        <v>43.5</v>
      </c>
      <c r="D264" s="70">
        <f t="shared" si="8"/>
        <v>4.0980710803363221E-4</v>
      </c>
      <c r="E264" s="71">
        <f t="shared" si="9"/>
        <v>10614</v>
      </c>
    </row>
    <row r="265" spans="1:5" ht="11.25" customHeight="1" x14ac:dyDescent="0.2">
      <c r="A265" s="67">
        <v>721900</v>
      </c>
      <c r="B265" s="68" t="s">
        <v>259</v>
      </c>
      <c r="C265" s="69">
        <v>150.5</v>
      </c>
      <c r="D265" s="70">
        <f t="shared" si="8"/>
        <v>1.417838385265785E-3</v>
      </c>
      <c r="E265" s="71">
        <f t="shared" si="9"/>
        <v>36723</v>
      </c>
    </row>
    <row r="266" spans="1:5" ht="11.25" customHeight="1" x14ac:dyDescent="0.2">
      <c r="A266" s="67">
        <v>721910</v>
      </c>
      <c r="B266" s="68" t="s">
        <v>260</v>
      </c>
      <c r="C266" s="69">
        <v>86.333333333333329</v>
      </c>
      <c r="D266" s="70">
        <f t="shared" si="8"/>
        <v>8.133336473617681E-4</v>
      </c>
      <c r="E266" s="71">
        <f t="shared" si="9"/>
        <v>21066</v>
      </c>
    </row>
    <row r="267" spans="1:5" ht="11.25" customHeight="1" x14ac:dyDescent="0.2">
      <c r="A267" s="67">
        <v>721920</v>
      </c>
      <c r="B267" s="68" t="s">
        <v>261</v>
      </c>
      <c r="C267" s="69">
        <v>1448.1666666666667</v>
      </c>
      <c r="D267" s="70">
        <f t="shared" si="8"/>
        <v>1.3642965370514293E-2</v>
      </c>
      <c r="E267" s="71">
        <f t="shared" si="9"/>
        <v>353359</v>
      </c>
    </row>
    <row r="268" spans="1:5" ht="11.25" customHeight="1" x14ac:dyDescent="0.2">
      <c r="A268" s="67">
        <v>721930</v>
      </c>
      <c r="B268" s="68" t="s">
        <v>262</v>
      </c>
      <c r="C268" s="69">
        <v>22.666666666666668</v>
      </c>
      <c r="D268" s="70">
        <f t="shared" si="8"/>
        <v>2.135393359868735E-4</v>
      </c>
      <c r="E268" s="71">
        <f t="shared" si="9"/>
        <v>5531</v>
      </c>
    </row>
    <row r="269" spans="1:5" ht="11.25" customHeight="1" x14ac:dyDescent="0.2">
      <c r="A269" s="67">
        <v>721940</v>
      </c>
      <c r="B269" s="68" t="s">
        <v>263</v>
      </c>
      <c r="C269" s="69">
        <v>438.16666666666669</v>
      </c>
      <c r="D269" s="70">
        <f t="shared" si="8"/>
        <v>4.1279037816874297E-3</v>
      </c>
      <c r="E269" s="71">
        <f t="shared" si="9"/>
        <v>106915</v>
      </c>
    </row>
    <row r="270" spans="1:5" ht="11.25" customHeight="1" x14ac:dyDescent="0.2">
      <c r="A270" s="67">
        <v>721950</v>
      </c>
      <c r="B270" s="68" t="s">
        <v>264</v>
      </c>
      <c r="C270" s="69">
        <v>36.333333333333336</v>
      </c>
      <c r="D270" s="70">
        <f t="shared" si="8"/>
        <v>3.4229099444954726E-4</v>
      </c>
      <c r="E270" s="71">
        <f t="shared" si="9"/>
        <v>8865</v>
      </c>
    </row>
    <row r="271" spans="1:5" ht="11.25" customHeight="1" x14ac:dyDescent="0.2">
      <c r="A271" s="67">
        <v>721960</v>
      </c>
      <c r="B271" s="68" t="s">
        <v>218</v>
      </c>
      <c r="C271" s="69">
        <v>256.83333333333331</v>
      </c>
      <c r="D271" s="70">
        <f t="shared" si="8"/>
        <v>2.4195890937924415E-3</v>
      </c>
      <c r="E271" s="71">
        <f t="shared" si="9"/>
        <v>62668</v>
      </c>
    </row>
    <row r="272" spans="1:5" ht="11.25" customHeight="1" x14ac:dyDescent="0.2">
      <c r="A272" s="67">
        <v>721970</v>
      </c>
      <c r="B272" s="68" t="s">
        <v>218</v>
      </c>
      <c r="C272" s="69">
        <v>163.66666666666666</v>
      </c>
      <c r="D272" s="70">
        <f t="shared" si="8"/>
        <v>1.5418796171993365E-3</v>
      </c>
      <c r="E272" s="71">
        <f t="shared" si="9"/>
        <v>39935</v>
      </c>
    </row>
    <row r="273" spans="1:5" ht="11.25" customHeight="1" x14ac:dyDescent="0.2">
      <c r="A273" s="67">
        <v>721980</v>
      </c>
      <c r="B273" s="68" t="s">
        <v>218</v>
      </c>
      <c r="C273" s="69">
        <v>84.333333333333329</v>
      </c>
      <c r="D273" s="70">
        <f t="shared" si="8"/>
        <v>7.9449194124527923E-4</v>
      </c>
      <c r="E273" s="71">
        <f t="shared" si="9"/>
        <v>20578</v>
      </c>
    </row>
    <row r="274" spans="1:5" ht="11.25" customHeight="1" x14ac:dyDescent="0.2">
      <c r="A274" s="67">
        <v>721990</v>
      </c>
      <c r="B274" s="68" t="s">
        <v>265</v>
      </c>
      <c r="C274" s="69">
        <v>77.166666666666671</v>
      </c>
      <c r="D274" s="70">
        <f t="shared" si="8"/>
        <v>7.2697582766119439E-4</v>
      </c>
      <c r="E274" s="71">
        <f t="shared" si="9"/>
        <v>18829</v>
      </c>
    </row>
    <row r="275" spans="1:5" ht="11.25" customHeight="1" x14ac:dyDescent="0.2">
      <c r="A275" s="67">
        <v>722020</v>
      </c>
      <c r="B275" s="68" t="s">
        <v>266</v>
      </c>
      <c r="C275" s="69">
        <v>501.33333333333331</v>
      </c>
      <c r="D275" s="70">
        <f t="shared" si="8"/>
        <v>4.7229876665332016E-3</v>
      </c>
      <c r="E275" s="71">
        <f t="shared" si="9"/>
        <v>122328</v>
      </c>
    </row>
    <row r="276" spans="1:5" ht="11.25" customHeight="1" x14ac:dyDescent="0.2">
      <c r="A276" s="67">
        <v>722040</v>
      </c>
      <c r="B276" s="68" t="s">
        <v>267</v>
      </c>
      <c r="C276" s="69">
        <v>144.66666666666666</v>
      </c>
      <c r="D276" s="70">
        <f t="shared" si="8"/>
        <v>1.3628834090926925E-3</v>
      </c>
      <c r="E276" s="71">
        <f t="shared" si="9"/>
        <v>35299</v>
      </c>
    </row>
    <row r="277" spans="1:5" ht="11.25" customHeight="1" x14ac:dyDescent="0.2">
      <c r="A277" s="67">
        <v>722050</v>
      </c>
      <c r="B277" s="68" t="s">
        <v>268</v>
      </c>
      <c r="C277" s="69">
        <v>130.16666666666666</v>
      </c>
      <c r="D277" s="70">
        <f t="shared" si="8"/>
        <v>1.2262810397481484E-3</v>
      </c>
      <c r="E277" s="71">
        <f t="shared" si="9"/>
        <v>31761</v>
      </c>
    </row>
    <row r="278" spans="1:5" ht="11.25" customHeight="1" x14ac:dyDescent="0.2">
      <c r="A278" s="67">
        <v>722060</v>
      </c>
      <c r="B278" s="68" t="s">
        <v>269</v>
      </c>
      <c r="C278" s="69">
        <v>583</v>
      </c>
      <c r="D278" s="70">
        <f t="shared" si="8"/>
        <v>5.4923573329564964E-3</v>
      </c>
      <c r="E278" s="71">
        <f t="shared" si="9"/>
        <v>142255</v>
      </c>
    </row>
    <row r="279" spans="1:5" ht="11.25" customHeight="1" x14ac:dyDescent="0.2">
      <c r="A279" s="67">
        <v>722070</v>
      </c>
      <c r="B279" s="68" t="s">
        <v>270</v>
      </c>
      <c r="C279" s="69">
        <v>29</v>
      </c>
      <c r="D279" s="70">
        <f t="shared" si="8"/>
        <v>2.7320473868908812E-4</v>
      </c>
      <c r="E279" s="71">
        <f t="shared" si="9"/>
        <v>7076</v>
      </c>
    </row>
    <row r="280" spans="1:5" ht="11.25" customHeight="1" x14ac:dyDescent="0.2">
      <c r="A280" s="67">
        <v>722080</v>
      </c>
      <c r="B280" s="68" t="s">
        <v>271</v>
      </c>
      <c r="C280" s="69">
        <v>25.333333333333332</v>
      </c>
      <c r="D280" s="70">
        <f t="shared" si="8"/>
        <v>2.3866161080885861E-4</v>
      </c>
      <c r="E280" s="71">
        <f t="shared" si="9"/>
        <v>6181</v>
      </c>
    </row>
    <row r="281" spans="1:5" ht="11.25" customHeight="1" x14ac:dyDescent="0.2">
      <c r="A281" s="67">
        <v>722090</v>
      </c>
      <c r="B281" s="68" t="s">
        <v>272</v>
      </c>
      <c r="C281" s="69">
        <v>35.833333333333336</v>
      </c>
      <c r="D281" s="70">
        <f t="shared" si="8"/>
        <v>3.3758056792042502E-4</v>
      </c>
      <c r="E281" s="71">
        <f t="shared" si="9"/>
        <v>8743</v>
      </c>
    </row>
    <row r="282" spans="1:5" ht="11.25" customHeight="1" x14ac:dyDescent="0.2">
      <c r="A282" s="67">
        <v>722100</v>
      </c>
      <c r="B282" s="68" t="s">
        <v>273</v>
      </c>
      <c r="C282" s="69">
        <v>84.833333333333329</v>
      </c>
      <c r="D282" s="70">
        <f t="shared" si="8"/>
        <v>7.9920236777440148E-4</v>
      </c>
      <c r="E282" s="71">
        <f t="shared" si="9"/>
        <v>20700</v>
      </c>
    </row>
    <row r="283" spans="1:5" ht="11.25" customHeight="1" x14ac:dyDescent="0.2">
      <c r="A283" s="67">
        <v>722110</v>
      </c>
      <c r="B283" s="68" t="s">
        <v>274</v>
      </c>
      <c r="C283" s="69">
        <v>809.33333333333337</v>
      </c>
      <c r="D283" s="70">
        <f t="shared" si="8"/>
        <v>7.6246104084724837E-3</v>
      </c>
      <c r="E283" s="71">
        <f t="shared" si="9"/>
        <v>197481</v>
      </c>
    </row>
    <row r="284" spans="1:5" ht="11.25" customHeight="1" x14ac:dyDescent="0.2">
      <c r="A284" s="67">
        <v>722120</v>
      </c>
      <c r="B284" s="68" t="s">
        <v>275</v>
      </c>
      <c r="C284" s="69">
        <v>210</v>
      </c>
      <c r="D284" s="70">
        <f t="shared" si="8"/>
        <v>1.978379142231328E-3</v>
      </c>
      <c r="E284" s="71">
        <f t="shared" si="9"/>
        <v>51241</v>
      </c>
    </row>
    <row r="285" spans="1:5" ht="11.25" customHeight="1" x14ac:dyDescent="0.2">
      <c r="A285" s="67">
        <v>722130</v>
      </c>
      <c r="B285" s="68" t="s">
        <v>276</v>
      </c>
      <c r="C285" s="69">
        <v>111.33333333333333</v>
      </c>
      <c r="D285" s="70">
        <f t="shared" si="8"/>
        <v>1.0488549738178787E-3</v>
      </c>
      <c r="E285" s="71">
        <f t="shared" si="9"/>
        <v>27166</v>
      </c>
    </row>
    <row r="286" spans="1:5" ht="11.25" customHeight="1" x14ac:dyDescent="0.2">
      <c r="A286" s="67">
        <v>722150</v>
      </c>
      <c r="B286" s="72" t="s">
        <v>277</v>
      </c>
      <c r="C286" s="69">
        <v>20.833333333333332</v>
      </c>
      <c r="D286" s="70">
        <f t="shared" si="8"/>
        <v>1.9626777204675871E-4</v>
      </c>
      <c r="E286" s="71">
        <f t="shared" si="9"/>
        <v>5083</v>
      </c>
    </row>
    <row r="287" spans="1:5" ht="11.25" customHeight="1" x14ac:dyDescent="0.2">
      <c r="A287" s="67">
        <v>722160</v>
      </c>
      <c r="B287" s="68" t="s">
        <v>278</v>
      </c>
      <c r="C287" s="69">
        <v>29</v>
      </c>
      <c r="D287" s="70">
        <f t="shared" si="8"/>
        <v>2.7320473868908812E-4</v>
      </c>
      <c r="E287" s="71">
        <f t="shared" si="9"/>
        <v>7076</v>
      </c>
    </row>
    <row r="288" spans="1:5" ht="11.25" customHeight="1" x14ac:dyDescent="0.2">
      <c r="A288" s="67">
        <v>722170</v>
      </c>
      <c r="B288" s="68" t="s">
        <v>279</v>
      </c>
      <c r="C288" s="69">
        <v>18.5</v>
      </c>
      <c r="D288" s="70">
        <f t="shared" si="8"/>
        <v>1.7428578157752174E-4</v>
      </c>
      <c r="E288" s="71">
        <f t="shared" si="9"/>
        <v>4514</v>
      </c>
    </row>
    <row r="289" spans="1:5" ht="11.25" customHeight="1" x14ac:dyDescent="0.2">
      <c r="A289" s="67">
        <v>722180</v>
      </c>
      <c r="B289" s="68" t="s">
        <v>280</v>
      </c>
      <c r="C289" s="69">
        <v>253.5</v>
      </c>
      <c r="D289" s="70">
        <f t="shared" si="8"/>
        <v>2.3881862502649603E-3</v>
      </c>
      <c r="E289" s="71">
        <f t="shared" si="9"/>
        <v>61855</v>
      </c>
    </row>
    <row r="290" spans="1:5" ht="11.25" customHeight="1" x14ac:dyDescent="0.2">
      <c r="A290" s="67">
        <v>722190</v>
      </c>
      <c r="B290" s="68" t="s">
        <v>281</v>
      </c>
      <c r="C290" s="69">
        <v>0</v>
      </c>
      <c r="D290" s="70">
        <f t="shared" si="8"/>
        <v>0</v>
      </c>
      <c r="E290" s="71">
        <f t="shared" si="9"/>
        <v>0</v>
      </c>
    </row>
    <row r="291" spans="1:5" ht="11.25" customHeight="1" x14ac:dyDescent="0.2">
      <c r="A291" s="67">
        <v>722200</v>
      </c>
      <c r="B291" s="68" t="s">
        <v>282</v>
      </c>
      <c r="C291" s="69">
        <v>3</v>
      </c>
      <c r="D291" s="70">
        <f t="shared" si="8"/>
        <v>2.8262559174733255E-5</v>
      </c>
      <c r="E291" s="71">
        <f t="shared" si="9"/>
        <v>732</v>
      </c>
    </row>
    <row r="292" spans="1:5" ht="11.25" customHeight="1" x14ac:dyDescent="0.2">
      <c r="A292" s="67">
        <v>722210</v>
      </c>
      <c r="B292" s="68" t="s">
        <v>283</v>
      </c>
      <c r="C292" s="69">
        <v>16</v>
      </c>
      <c r="D292" s="70">
        <f t="shared" si="8"/>
        <v>1.5073364893191071E-4</v>
      </c>
      <c r="E292" s="71">
        <f t="shared" si="9"/>
        <v>3904</v>
      </c>
    </row>
    <row r="293" spans="1:5" ht="11.25" customHeight="1" x14ac:dyDescent="0.2">
      <c r="A293" s="67">
        <v>722220</v>
      </c>
      <c r="B293" s="68" t="s">
        <v>284</v>
      </c>
      <c r="C293" s="69">
        <v>153.5</v>
      </c>
      <c r="D293" s="70">
        <f t="shared" si="8"/>
        <v>1.4461009444405183E-3</v>
      </c>
      <c r="E293" s="71">
        <f t="shared" si="9"/>
        <v>37455</v>
      </c>
    </row>
    <row r="294" spans="1:5" ht="11.25" customHeight="1" x14ac:dyDescent="0.2">
      <c r="A294" s="67">
        <v>722230</v>
      </c>
      <c r="B294" s="68" t="s">
        <v>285</v>
      </c>
      <c r="C294" s="69">
        <v>96.833333333333329</v>
      </c>
      <c r="D294" s="70">
        <f t="shared" si="8"/>
        <v>9.1225260447333457E-4</v>
      </c>
      <c r="E294" s="71">
        <f t="shared" si="9"/>
        <v>23628</v>
      </c>
    </row>
    <row r="295" spans="1:5" ht="11.25" customHeight="1" x14ac:dyDescent="0.2">
      <c r="A295" s="67">
        <v>722240</v>
      </c>
      <c r="B295" s="68" t="s">
        <v>286</v>
      </c>
      <c r="C295" s="69">
        <v>3</v>
      </c>
      <c r="D295" s="70">
        <f t="shared" si="8"/>
        <v>2.8262559174733255E-5</v>
      </c>
      <c r="E295" s="71">
        <f t="shared" si="9"/>
        <v>732</v>
      </c>
    </row>
    <row r="296" spans="1:5" ht="11.25" customHeight="1" x14ac:dyDescent="0.2">
      <c r="A296" s="67">
        <v>722250</v>
      </c>
      <c r="B296" s="68" t="s">
        <v>287</v>
      </c>
      <c r="C296" s="69">
        <v>212.5</v>
      </c>
      <c r="D296" s="70">
        <f t="shared" si="8"/>
        <v>2.0019312748769391E-3</v>
      </c>
      <c r="E296" s="71">
        <f t="shared" si="9"/>
        <v>51851</v>
      </c>
    </row>
    <row r="297" spans="1:5" ht="11.25" customHeight="1" x14ac:dyDescent="0.2">
      <c r="A297" s="67">
        <v>722260</v>
      </c>
      <c r="B297" s="68" t="s">
        <v>288</v>
      </c>
      <c r="C297" s="69">
        <v>2</v>
      </c>
      <c r="D297" s="70">
        <f t="shared" si="8"/>
        <v>1.8841706116488839E-5</v>
      </c>
      <c r="E297" s="71">
        <f t="shared" si="9"/>
        <v>488</v>
      </c>
    </row>
    <row r="298" spans="1:5" ht="11.25" customHeight="1" x14ac:dyDescent="0.2">
      <c r="A298" s="67">
        <v>722270</v>
      </c>
      <c r="B298" s="68" t="s">
        <v>289</v>
      </c>
      <c r="C298" s="69">
        <v>561.33333333333337</v>
      </c>
      <c r="D298" s="70">
        <f t="shared" si="8"/>
        <v>5.2882388500278673E-3</v>
      </c>
      <c r="E298" s="71">
        <f t="shared" si="9"/>
        <v>136968</v>
      </c>
    </row>
    <row r="299" spans="1:5" ht="11.25" customHeight="1" x14ac:dyDescent="0.2">
      <c r="A299" s="67">
        <v>722280</v>
      </c>
      <c r="B299" s="68" t="s">
        <v>290</v>
      </c>
      <c r="C299" s="69">
        <v>18</v>
      </c>
      <c r="D299" s="70">
        <f t="shared" si="8"/>
        <v>1.6957535504839955E-4</v>
      </c>
      <c r="E299" s="71">
        <f t="shared" si="9"/>
        <v>4392</v>
      </c>
    </row>
    <row r="300" spans="1:5" ht="11.25" customHeight="1" x14ac:dyDescent="0.2">
      <c r="A300" s="67">
        <v>722290</v>
      </c>
      <c r="B300" s="68" t="s">
        <v>291</v>
      </c>
      <c r="C300" s="69">
        <v>58.166666666666664</v>
      </c>
      <c r="D300" s="70">
        <f t="shared" si="8"/>
        <v>5.4797961955455033E-4</v>
      </c>
      <c r="E300" s="71">
        <f t="shared" si="9"/>
        <v>14193</v>
      </c>
    </row>
    <row r="301" spans="1:5" ht="11.25" customHeight="1" x14ac:dyDescent="0.2">
      <c r="A301" s="67">
        <v>722310</v>
      </c>
      <c r="B301" s="68" t="s">
        <v>292</v>
      </c>
      <c r="C301" s="69">
        <v>499.5</v>
      </c>
      <c r="D301" s="70">
        <f t="shared" si="8"/>
        <v>4.7057161025930872E-3</v>
      </c>
      <c r="E301" s="71">
        <f t="shared" si="9"/>
        <v>121880</v>
      </c>
    </row>
    <row r="302" spans="1:5" ht="11.25" customHeight="1" x14ac:dyDescent="0.2">
      <c r="A302" s="67">
        <v>722320</v>
      </c>
      <c r="B302" s="68" t="s">
        <v>293</v>
      </c>
      <c r="C302" s="69">
        <v>3.3333333333333335</v>
      </c>
      <c r="D302" s="70">
        <f t="shared" si="8"/>
        <v>3.14028435274814E-5</v>
      </c>
      <c r="E302" s="71">
        <f t="shared" si="9"/>
        <v>813</v>
      </c>
    </row>
    <row r="303" spans="1:5" ht="11.25" customHeight="1" x14ac:dyDescent="0.2">
      <c r="A303" s="67">
        <v>722330</v>
      </c>
      <c r="B303" s="68" t="s">
        <v>294</v>
      </c>
      <c r="C303" s="69">
        <v>7510.166666666667</v>
      </c>
      <c r="D303" s="70">
        <f t="shared" si="8"/>
        <v>7.075217660959196E-2</v>
      </c>
      <c r="E303" s="86">
        <f>ROUND($D303*$E$334,0)+7</f>
        <v>1832522</v>
      </c>
    </row>
    <row r="304" spans="1:5" ht="11.25" customHeight="1" x14ac:dyDescent="0.2">
      <c r="A304" s="67">
        <v>722340</v>
      </c>
      <c r="B304" s="68" t="s">
        <v>295</v>
      </c>
      <c r="C304" s="69">
        <v>1901.5</v>
      </c>
      <c r="D304" s="70">
        <f t="shared" si="8"/>
        <v>1.7913752090251762E-2</v>
      </c>
      <c r="E304" s="71">
        <f t="shared" si="9"/>
        <v>463975</v>
      </c>
    </row>
    <row r="305" spans="1:5" ht="11.25" customHeight="1" x14ac:dyDescent="0.2">
      <c r="A305" s="67">
        <v>722360</v>
      </c>
      <c r="B305" s="68" t="s">
        <v>296</v>
      </c>
      <c r="C305" s="69">
        <v>5.833333333333333</v>
      </c>
      <c r="D305" s="70">
        <f t="shared" si="8"/>
        <v>5.4954976173092442E-5</v>
      </c>
      <c r="E305" s="71">
        <f t="shared" si="9"/>
        <v>1423</v>
      </c>
    </row>
    <row r="306" spans="1:5" ht="11.25" customHeight="1" x14ac:dyDescent="0.2">
      <c r="A306" s="67">
        <v>722370</v>
      </c>
      <c r="B306" s="68" t="s">
        <v>297</v>
      </c>
      <c r="C306" s="69">
        <v>2</v>
      </c>
      <c r="D306" s="70">
        <f t="shared" si="8"/>
        <v>1.8841706116488839E-5</v>
      </c>
      <c r="E306" s="71">
        <f t="shared" si="9"/>
        <v>488</v>
      </c>
    </row>
    <row r="307" spans="1:5" ht="11.25" customHeight="1" x14ac:dyDescent="0.2">
      <c r="A307" s="67">
        <v>722390</v>
      </c>
      <c r="B307" s="68" t="s">
        <v>298</v>
      </c>
      <c r="C307" s="69">
        <v>3</v>
      </c>
      <c r="D307" s="70">
        <f t="shared" si="8"/>
        <v>2.8262559174733255E-5</v>
      </c>
      <c r="E307" s="71">
        <f t="shared" si="9"/>
        <v>732</v>
      </c>
    </row>
    <row r="308" spans="1:5" ht="11.25" customHeight="1" x14ac:dyDescent="0.2">
      <c r="A308" s="67">
        <v>722400</v>
      </c>
      <c r="B308" s="68" t="s">
        <v>299</v>
      </c>
      <c r="C308" s="69">
        <v>525.5</v>
      </c>
      <c r="D308" s="70">
        <f t="shared" si="8"/>
        <v>4.9506582821074417E-3</v>
      </c>
      <c r="E308" s="71">
        <f t="shared" si="9"/>
        <v>128224</v>
      </c>
    </row>
    <row r="309" spans="1:5" ht="11.25" customHeight="1" x14ac:dyDescent="0.2">
      <c r="A309" s="67">
        <v>722410</v>
      </c>
      <c r="B309" s="68" t="s">
        <v>300</v>
      </c>
      <c r="C309" s="69">
        <v>920.16666666666663</v>
      </c>
      <c r="D309" s="70">
        <f t="shared" si="8"/>
        <v>8.6687549557612383E-3</v>
      </c>
      <c r="E309" s="71">
        <f t="shared" si="9"/>
        <v>224525</v>
      </c>
    </row>
    <row r="310" spans="1:5" ht="11.25" customHeight="1" x14ac:dyDescent="0.2">
      <c r="A310" s="67">
        <v>722420</v>
      </c>
      <c r="B310" s="68" t="s">
        <v>301</v>
      </c>
      <c r="C310" s="69">
        <v>3321.6666666666665</v>
      </c>
      <c r="D310" s="70">
        <f t="shared" si="8"/>
        <v>3.1292933575135212E-2</v>
      </c>
      <c r="E310" s="71">
        <f t="shared" si="9"/>
        <v>810502</v>
      </c>
    </row>
    <row r="311" spans="1:5" ht="11.25" customHeight="1" x14ac:dyDescent="0.2">
      <c r="A311" s="67">
        <v>722430</v>
      </c>
      <c r="B311" s="68" t="s">
        <v>302</v>
      </c>
      <c r="C311" s="69">
        <v>4828.5</v>
      </c>
      <c r="D311" s="70">
        <f t="shared" si="8"/>
        <v>4.5488588991733178E-2</v>
      </c>
      <c r="E311" s="71">
        <f t="shared" si="9"/>
        <v>1178176</v>
      </c>
    </row>
    <row r="312" spans="1:5" ht="11.25" customHeight="1" x14ac:dyDescent="0.2">
      <c r="A312" s="67">
        <v>722450</v>
      </c>
      <c r="B312" s="68" t="s">
        <v>303</v>
      </c>
      <c r="C312" s="69">
        <v>353.66666666666669</v>
      </c>
      <c r="D312" s="70">
        <f t="shared" si="8"/>
        <v>3.3318416982657762E-3</v>
      </c>
      <c r="E312" s="71">
        <f t="shared" si="9"/>
        <v>86296</v>
      </c>
    </row>
    <row r="313" spans="1:5" ht="11.25" customHeight="1" x14ac:dyDescent="0.2">
      <c r="A313" s="67">
        <v>722470</v>
      </c>
      <c r="B313" s="68" t="s">
        <v>304</v>
      </c>
      <c r="C313" s="69">
        <v>363.66666666666669</v>
      </c>
      <c r="D313" s="70">
        <f t="shared" si="8"/>
        <v>3.4260502288482207E-3</v>
      </c>
      <c r="E313" s="71">
        <f t="shared" si="9"/>
        <v>88736</v>
      </c>
    </row>
    <row r="314" spans="1:5" ht="11.25" customHeight="1" x14ac:dyDescent="0.2">
      <c r="A314" s="67">
        <v>722480</v>
      </c>
      <c r="B314" s="68" t="s">
        <v>305</v>
      </c>
      <c r="C314" s="69">
        <v>308.66666666666669</v>
      </c>
      <c r="D314" s="70">
        <f t="shared" si="8"/>
        <v>2.9079033106447776E-3</v>
      </c>
      <c r="E314" s="71">
        <f t="shared" si="9"/>
        <v>75316</v>
      </c>
    </row>
    <row r="315" spans="1:5" ht="11.25" customHeight="1" x14ac:dyDescent="0.2">
      <c r="A315" s="67">
        <v>722490</v>
      </c>
      <c r="B315" s="68" t="s">
        <v>306</v>
      </c>
      <c r="C315" s="69">
        <v>6.333333333333333</v>
      </c>
      <c r="D315" s="70">
        <f t="shared" si="8"/>
        <v>5.9665402702214652E-5</v>
      </c>
      <c r="E315" s="71">
        <f t="shared" si="9"/>
        <v>1545</v>
      </c>
    </row>
    <row r="316" spans="1:5" ht="11.25" customHeight="1" x14ac:dyDescent="0.2">
      <c r="A316" s="67">
        <v>722510</v>
      </c>
      <c r="B316" s="68" t="s">
        <v>307</v>
      </c>
      <c r="C316" s="69">
        <v>236.16666666666666</v>
      </c>
      <c r="D316" s="70">
        <f t="shared" si="8"/>
        <v>2.2248914639220567E-3</v>
      </c>
      <c r="E316" s="71">
        <f t="shared" si="9"/>
        <v>57626</v>
      </c>
    </row>
    <row r="317" spans="1:5" ht="11.25" customHeight="1" x14ac:dyDescent="0.2">
      <c r="A317" s="67">
        <v>722520</v>
      </c>
      <c r="B317" s="68" t="s">
        <v>308</v>
      </c>
      <c r="C317" s="69">
        <v>22</v>
      </c>
      <c r="D317" s="70">
        <f t="shared" si="8"/>
        <v>2.0725876728137723E-4</v>
      </c>
      <c r="E317" s="71">
        <f t="shared" si="9"/>
        <v>5368</v>
      </c>
    </row>
    <row r="318" spans="1:5" ht="11.25" customHeight="1" x14ac:dyDescent="0.2">
      <c r="A318" s="67">
        <v>722530</v>
      </c>
      <c r="B318" s="68" t="s">
        <v>309</v>
      </c>
      <c r="C318" s="69">
        <v>4.666666666666667</v>
      </c>
      <c r="D318" s="70">
        <f t="shared" si="8"/>
        <v>4.3963980938473955E-5</v>
      </c>
      <c r="E318" s="71">
        <f t="shared" si="9"/>
        <v>1139</v>
      </c>
    </row>
    <row r="319" spans="1:5" ht="11.25" customHeight="1" x14ac:dyDescent="0.2">
      <c r="A319" s="67">
        <v>722540</v>
      </c>
      <c r="B319" s="68" t="s">
        <v>310</v>
      </c>
      <c r="C319" s="69">
        <v>22.666666666666668</v>
      </c>
      <c r="D319" s="70">
        <f t="shared" si="8"/>
        <v>2.135393359868735E-4</v>
      </c>
      <c r="E319" s="71">
        <f t="shared" si="9"/>
        <v>5531</v>
      </c>
    </row>
    <row r="320" spans="1:5" ht="11.25" customHeight="1" x14ac:dyDescent="0.2">
      <c r="A320" s="67">
        <v>722550</v>
      </c>
      <c r="B320" s="68" t="s">
        <v>311</v>
      </c>
      <c r="C320" s="69">
        <v>72.5</v>
      </c>
      <c r="D320" s="70">
        <f t="shared" si="8"/>
        <v>6.8301184672272034E-4</v>
      </c>
      <c r="E320" s="71">
        <f t="shared" si="9"/>
        <v>17690</v>
      </c>
    </row>
    <row r="321" spans="1:6" ht="11.25" customHeight="1" x14ac:dyDescent="0.2">
      <c r="A321" s="67">
        <v>722560</v>
      </c>
      <c r="B321" s="68" t="s">
        <v>312</v>
      </c>
      <c r="C321" s="69">
        <v>368.5</v>
      </c>
      <c r="D321" s="70">
        <f t="shared" si="8"/>
        <v>3.4715843519630683E-3</v>
      </c>
      <c r="E321" s="71">
        <f t="shared" si="9"/>
        <v>89916</v>
      </c>
    </row>
    <row r="322" spans="1:6" ht="11.25" customHeight="1" x14ac:dyDescent="0.2">
      <c r="A322" s="67">
        <v>722570</v>
      </c>
      <c r="B322" s="68" t="s">
        <v>313</v>
      </c>
      <c r="C322" s="69">
        <v>28.333333333333332</v>
      </c>
      <c r="D322" s="70">
        <f t="shared" si="8"/>
        <v>2.6692416998359185E-4</v>
      </c>
      <c r="E322" s="71">
        <f t="shared" si="9"/>
        <v>6913</v>
      </c>
    </row>
    <row r="323" spans="1:6" ht="11.25" customHeight="1" x14ac:dyDescent="0.2">
      <c r="A323" s="67">
        <v>722590</v>
      </c>
      <c r="B323" s="68" t="s">
        <v>314</v>
      </c>
      <c r="C323" s="69">
        <v>1</v>
      </c>
      <c r="D323" s="70">
        <f t="shared" ref="D323:D326" si="10">C323/$C$327</f>
        <v>9.4208530582444195E-6</v>
      </c>
      <c r="E323" s="71">
        <f t="shared" ref="E323:E326" si="11">ROUND($D323*$E$334,0)</f>
        <v>244</v>
      </c>
    </row>
    <row r="324" spans="1:6" ht="11.25" customHeight="1" x14ac:dyDescent="0.2">
      <c r="A324" s="67">
        <v>722600</v>
      </c>
      <c r="B324" s="68" t="s">
        <v>315</v>
      </c>
      <c r="C324" s="69">
        <v>264.66666666666669</v>
      </c>
      <c r="D324" s="70">
        <f t="shared" si="10"/>
        <v>2.4933857760820232E-3</v>
      </c>
      <c r="E324" s="71">
        <f t="shared" si="11"/>
        <v>64580</v>
      </c>
    </row>
    <row r="325" spans="1:6" ht="11.25" customHeight="1" x14ac:dyDescent="0.2">
      <c r="A325" s="67">
        <v>722620</v>
      </c>
      <c r="B325" s="68" t="s">
        <v>316</v>
      </c>
      <c r="C325" s="69">
        <v>147.16666666666666</v>
      </c>
      <c r="D325" s="70">
        <f t="shared" si="10"/>
        <v>1.3864355417383036E-3</v>
      </c>
      <c r="E325" s="71">
        <f t="shared" si="11"/>
        <v>35909</v>
      </c>
    </row>
    <row r="326" spans="1:6" ht="11.25" customHeight="1" x14ac:dyDescent="0.2">
      <c r="A326" s="67">
        <v>722700</v>
      </c>
      <c r="B326" s="68" t="s">
        <v>681</v>
      </c>
      <c r="C326" s="75">
        <v>1</v>
      </c>
      <c r="D326" s="70">
        <f t="shared" si="10"/>
        <v>9.4208530582444195E-6</v>
      </c>
      <c r="E326" s="71">
        <f t="shared" si="11"/>
        <v>244</v>
      </c>
    </row>
    <row r="327" spans="1:6" ht="11.25" customHeight="1" x14ac:dyDescent="0.2">
      <c r="A327" s="67"/>
      <c r="B327" s="68"/>
      <c r="C327" s="76">
        <f>SUM(C2:C326)</f>
        <v>106147.50000000006</v>
      </c>
      <c r="D327" s="70">
        <f>SUM(D2:D326)</f>
        <v>0.99999999999999956</v>
      </c>
      <c r="E327" s="77">
        <f>SUM(E2:E326)</f>
        <v>25900470</v>
      </c>
      <c r="F327" s="85" t="str">
        <f>IF(E327=E334,"ok","check")</f>
        <v>ok</v>
      </c>
    </row>
    <row r="328" spans="1:6" ht="11.25" customHeight="1" x14ac:dyDescent="0.2">
      <c r="A328" s="67"/>
      <c r="B328" s="68"/>
    </row>
    <row r="329" spans="1:6" ht="11.25" customHeight="1" x14ac:dyDescent="0.2">
      <c r="A329" s="67"/>
      <c r="B329" s="68"/>
    </row>
    <row r="330" spans="1:6" x14ac:dyDescent="0.2">
      <c r="B330" s="78"/>
    </row>
    <row r="331" spans="1:6" s="82" customFormat="1" x14ac:dyDescent="0.2">
      <c r="A331" s="80"/>
      <c r="B331" s="66" t="s">
        <v>674</v>
      </c>
      <c r="C331" s="81"/>
      <c r="E331" s="71">
        <v>23533320</v>
      </c>
    </row>
    <row r="332" spans="1:6" s="82" customFormat="1" x14ac:dyDescent="0.2">
      <c r="A332" s="80"/>
      <c r="B332" s="66" t="s">
        <v>683</v>
      </c>
      <c r="C332" s="81"/>
      <c r="E332" s="71">
        <v>2133417</v>
      </c>
    </row>
    <row r="333" spans="1:6" s="82" customFormat="1" x14ac:dyDescent="0.2">
      <c r="A333" s="80"/>
      <c r="B333" s="83" t="s">
        <v>675</v>
      </c>
      <c r="C333" s="84"/>
      <c r="D333" s="83"/>
      <c r="E333" s="87">
        <v>233733</v>
      </c>
    </row>
    <row r="334" spans="1:6" s="82" customFormat="1" x14ac:dyDescent="0.2">
      <c r="A334" s="80"/>
      <c r="B334" s="82" t="s">
        <v>676</v>
      </c>
      <c r="C334" s="81"/>
      <c r="E334" s="71">
        <f>SUM(E331:E333)</f>
        <v>25900470</v>
      </c>
    </row>
    <row r="335" spans="1:6" x14ac:dyDescent="0.2">
      <c r="B335" s="78"/>
    </row>
    <row r="336" spans="1:6" x14ac:dyDescent="0.2">
      <c r="B336" s="78"/>
    </row>
    <row r="337" spans="2:2" x14ac:dyDescent="0.2">
      <c r="B337" s="78"/>
    </row>
  </sheetData>
  <pageMargins left="0.7" right="0.7" top="0.75" bottom="0.75" header="0.3" footer="0.3"/>
  <pageSetup scale="1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89361-EC77-40FD-8CBE-E89724B1F6F2}">
  <sheetPr>
    <tabColor theme="8"/>
    <pageSetUpPr fitToPage="1"/>
  </sheetPr>
  <dimension ref="A1:R357"/>
  <sheetViews>
    <sheetView tabSelected="1" workbookViewId="0">
      <pane ySplit="5" topLeftCell="A339" activePane="bottomLeft" state="frozen"/>
      <selection pane="bottomLeft" activeCell="C356" sqref="C356"/>
    </sheetView>
  </sheetViews>
  <sheetFormatPr defaultColWidth="9.33203125" defaultRowHeight="14.25" x14ac:dyDescent="0.2"/>
  <cols>
    <col min="1" max="1" width="12.83203125" style="4" customWidth="1"/>
    <col min="2" max="2" width="50.83203125" style="4" customWidth="1"/>
    <col min="3" max="3" width="15.83203125" style="58" customWidth="1"/>
    <col min="4" max="4" width="15.83203125" style="10" customWidth="1"/>
    <col min="5" max="5" width="18.33203125" style="4" customWidth="1"/>
    <col min="6" max="6" width="15.83203125" style="58" customWidth="1"/>
    <col min="7" max="7" width="15.83203125" style="4" customWidth="1"/>
    <col min="8" max="8" width="18.33203125" style="4" customWidth="1"/>
    <col min="9" max="14" width="18.33203125" style="4" hidden="1" customWidth="1"/>
    <col min="15" max="15" width="2.83203125" style="4" customWidth="1"/>
    <col min="16" max="16" width="14.83203125" style="4" customWidth="1"/>
    <col min="17" max="18" width="14.83203125" style="5" customWidth="1"/>
    <col min="19" max="16384" width="9.33203125" style="4"/>
  </cols>
  <sheetData>
    <row r="1" spans="1:18" ht="18" x14ac:dyDescent="0.25">
      <c r="A1" s="1" t="s">
        <v>319</v>
      </c>
      <c r="B1" s="2"/>
      <c r="C1" s="51"/>
      <c r="D1" s="3"/>
      <c r="E1" s="2"/>
      <c r="F1" s="51"/>
      <c r="G1" s="2"/>
      <c r="H1" s="2"/>
      <c r="I1" s="2"/>
      <c r="J1" s="2"/>
      <c r="K1" s="2"/>
      <c r="L1" s="2"/>
      <c r="M1" s="2"/>
      <c r="N1" s="2"/>
    </row>
    <row r="2" spans="1:18" x14ac:dyDescent="0.2">
      <c r="A2" s="6" t="s">
        <v>686</v>
      </c>
      <c r="B2" s="2"/>
      <c r="C2" s="51"/>
      <c r="D2" s="3"/>
      <c r="E2" s="2"/>
      <c r="F2" s="51"/>
      <c r="G2" s="2"/>
      <c r="H2" s="2"/>
      <c r="I2" s="2"/>
      <c r="J2" s="2"/>
      <c r="K2" s="2"/>
      <c r="L2" s="2"/>
      <c r="M2" s="2"/>
      <c r="N2" s="2"/>
    </row>
    <row r="3" spans="1:18" ht="17.25" thickBot="1" x14ac:dyDescent="0.4">
      <c r="A3" s="2"/>
      <c r="B3" s="7"/>
      <c r="C3" s="52"/>
      <c r="D3" s="8"/>
      <c r="E3" s="7"/>
      <c r="F3" s="52"/>
      <c r="G3" s="7"/>
      <c r="H3" s="7"/>
      <c r="I3" s="7"/>
      <c r="J3" s="7"/>
      <c r="K3" s="7"/>
      <c r="L3" s="7"/>
      <c r="M3" s="7"/>
      <c r="N3" s="7"/>
    </row>
    <row r="4" spans="1:18" ht="16.5" x14ac:dyDescent="0.35">
      <c r="A4" s="34"/>
      <c r="B4" s="35"/>
      <c r="C4" s="53" t="s">
        <v>687</v>
      </c>
      <c r="D4" s="36"/>
      <c r="E4" s="49"/>
      <c r="F4" s="59" t="s">
        <v>679</v>
      </c>
      <c r="G4" s="38"/>
      <c r="H4" s="39"/>
      <c r="I4" s="37" t="s">
        <v>320</v>
      </c>
      <c r="J4" s="38"/>
      <c r="K4" s="39"/>
      <c r="L4" s="37" t="s">
        <v>321</v>
      </c>
      <c r="M4" s="38"/>
      <c r="N4" s="39"/>
      <c r="O4" s="48"/>
      <c r="P4" s="12"/>
      <c r="Q4" s="12"/>
      <c r="R4" s="12"/>
    </row>
    <row r="5" spans="1:18" ht="54.95" customHeight="1" x14ac:dyDescent="0.2">
      <c r="A5" s="40" t="s">
        <v>322</v>
      </c>
      <c r="B5" s="41" t="s">
        <v>323</v>
      </c>
      <c r="C5" s="54" t="s">
        <v>688</v>
      </c>
      <c r="D5" s="42" t="s">
        <v>689</v>
      </c>
      <c r="E5" s="50" t="s">
        <v>326</v>
      </c>
      <c r="F5" s="60" t="s">
        <v>677</v>
      </c>
      <c r="G5" s="44" t="s">
        <v>678</v>
      </c>
      <c r="H5" s="45" t="s">
        <v>326</v>
      </c>
      <c r="I5" s="43" t="s">
        <v>324</v>
      </c>
      <c r="J5" s="44" t="s">
        <v>325</v>
      </c>
      <c r="K5" s="45" t="s">
        <v>326</v>
      </c>
      <c r="L5" s="43" t="s">
        <v>327</v>
      </c>
      <c r="M5" s="44" t="s">
        <v>328</v>
      </c>
      <c r="N5" s="45" t="s">
        <v>326</v>
      </c>
      <c r="O5" s="12"/>
      <c r="P5" s="46" t="s">
        <v>690</v>
      </c>
      <c r="Q5" s="47" t="s">
        <v>691</v>
      </c>
      <c r="R5" s="47" t="s">
        <v>692</v>
      </c>
    </row>
    <row r="6" spans="1:18" s="12" customFormat="1" ht="14.25" customHeight="1" x14ac:dyDescent="0.2">
      <c r="A6" s="21"/>
      <c r="C6" s="55"/>
      <c r="D6" s="14"/>
      <c r="F6" s="55"/>
    </row>
    <row r="7" spans="1:18" s="12" customFormat="1" ht="14.25" customHeight="1" x14ac:dyDescent="0.2">
      <c r="A7" s="21" t="s">
        <v>329</v>
      </c>
      <c r="C7" s="55"/>
      <c r="D7" s="14"/>
      <c r="F7" s="55"/>
    </row>
    <row r="8" spans="1:18" s="12" customFormat="1" ht="14.25" customHeight="1" x14ac:dyDescent="0.2">
      <c r="A8" s="11">
        <v>711420</v>
      </c>
      <c r="B8" s="12" t="s">
        <v>330</v>
      </c>
      <c r="C8" s="55">
        <f>VLOOKUP($A8,'2025 Proportionate'!$A$2:$D$326,3,FALSE)</f>
        <v>3</v>
      </c>
      <c r="D8" s="14">
        <f>VLOOKUP($A8,'2025 Proportionate'!$A$2:$E$326,5,FALSE)</f>
        <v>732</v>
      </c>
      <c r="E8" s="15">
        <f>VLOOKUP($A8,'2025 Proportionate'!$A$2:$D$326,4,FALSE)</f>
        <v>2.8262559174733255E-5</v>
      </c>
      <c r="F8" s="55">
        <v>2</v>
      </c>
      <c r="G8" s="14">
        <v>458</v>
      </c>
      <c r="H8" s="17">
        <v>1.8737410802117323E-5</v>
      </c>
      <c r="I8" s="16">
        <v>3</v>
      </c>
      <c r="J8" s="14">
        <v>559</v>
      </c>
      <c r="K8" s="17">
        <v>2.7835595918819137E-5</v>
      </c>
      <c r="L8" s="16">
        <v>3</v>
      </c>
      <c r="M8" s="14">
        <v>710</v>
      </c>
      <c r="N8" s="17">
        <v>2.7447266938394623E-5</v>
      </c>
      <c r="P8" s="18">
        <f t="shared" ref="P8:P39" si="0">C8/F8</f>
        <v>1.5</v>
      </c>
      <c r="Q8" s="19">
        <f t="shared" ref="Q8:Q39" si="1">C8-F8</f>
        <v>1</v>
      </c>
      <c r="R8" s="14">
        <f t="shared" ref="R8:R39" si="2">D8-G8</f>
        <v>274</v>
      </c>
    </row>
    <row r="9" spans="1:18" s="12" customFormat="1" ht="14.25" customHeight="1" x14ac:dyDescent="0.2">
      <c r="A9" s="11">
        <v>711430</v>
      </c>
      <c r="B9" s="12" t="s">
        <v>331</v>
      </c>
      <c r="C9" s="55">
        <f>VLOOKUP($A9,'2025 Proportionate'!$A$2:$D$326,3,FALSE)</f>
        <v>3</v>
      </c>
      <c r="D9" s="14">
        <f>VLOOKUP($A9,'2025 Proportionate'!$A$2:$E$326,5,FALSE)</f>
        <v>732</v>
      </c>
      <c r="E9" s="15">
        <f>VLOOKUP($A9,'2025 Proportionate'!$A$2:$D$326,4,FALSE)</f>
        <v>2.8262559174733255E-5</v>
      </c>
      <c r="F9" s="55">
        <v>3</v>
      </c>
      <c r="G9" s="14">
        <v>687</v>
      </c>
      <c r="H9" s="20">
        <v>2.8106116203175986E-5</v>
      </c>
      <c r="I9" s="16">
        <v>3</v>
      </c>
      <c r="J9" s="14">
        <v>559</v>
      </c>
      <c r="K9" s="20">
        <v>2.7835595918819137E-5</v>
      </c>
      <c r="L9" s="16">
        <v>1</v>
      </c>
      <c r="M9" s="14">
        <v>237</v>
      </c>
      <c r="N9" s="20">
        <v>9.1490889794648738E-6</v>
      </c>
      <c r="P9" s="18">
        <f t="shared" si="0"/>
        <v>1</v>
      </c>
      <c r="Q9" s="19">
        <f t="shared" si="1"/>
        <v>0</v>
      </c>
      <c r="R9" s="14">
        <f t="shared" si="2"/>
        <v>45</v>
      </c>
    </row>
    <row r="10" spans="1:18" s="12" customFormat="1" ht="14.25" customHeight="1" x14ac:dyDescent="0.2">
      <c r="A10" s="11">
        <v>711440</v>
      </c>
      <c r="B10" s="12" t="s">
        <v>332</v>
      </c>
      <c r="C10" s="55">
        <f>VLOOKUP($A10,'2025 Proportionate'!$A$2:$D$326,3,FALSE)</f>
        <v>3</v>
      </c>
      <c r="D10" s="14">
        <f>VLOOKUP($A10,'2025 Proportionate'!$A$2:$E$326,5,FALSE)</f>
        <v>732</v>
      </c>
      <c r="E10" s="15">
        <f>VLOOKUP($A10,'2025 Proportionate'!$A$2:$D$326,4,FALSE)</f>
        <v>2.8262559174733255E-5</v>
      </c>
      <c r="F10" s="55">
        <v>3</v>
      </c>
      <c r="G10" s="14">
        <v>687</v>
      </c>
      <c r="H10" s="20">
        <v>2.8106116203175986E-5</v>
      </c>
      <c r="I10" s="16">
        <v>2</v>
      </c>
      <c r="J10" s="14">
        <v>373</v>
      </c>
      <c r="K10" s="20">
        <v>1.8557063945879423E-5</v>
      </c>
      <c r="L10" s="16">
        <v>1</v>
      </c>
      <c r="M10" s="14">
        <v>237</v>
      </c>
      <c r="N10" s="20">
        <v>9.1490889794648738E-6</v>
      </c>
      <c r="P10" s="18">
        <f t="shared" si="0"/>
        <v>1</v>
      </c>
      <c r="Q10" s="19">
        <f t="shared" si="1"/>
        <v>0</v>
      </c>
      <c r="R10" s="14">
        <f t="shared" si="2"/>
        <v>45</v>
      </c>
    </row>
    <row r="11" spans="1:18" s="12" customFormat="1" ht="14.25" customHeight="1" x14ac:dyDescent="0.2">
      <c r="A11" s="11">
        <v>711450</v>
      </c>
      <c r="B11" s="12" t="s">
        <v>333</v>
      </c>
      <c r="C11" s="55">
        <f>VLOOKUP($A11,'2025 Proportionate'!$A$2:$D$326,3,FALSE)</f>
        <v>3</v>
      </c>
      <c r="D11" s="14">
        <f>VLOOKUP($A11,'2025 Proportionate'!$A$2:$E$326,5,FALSE)</f>
        <v>732</v>
      </c>
      <c r="E11" s="15">
        <f>VLOOKUP($A11,'2025 Proportionate'!$A$2:$D$326,4,FALSE)</f>
        <v>2.8262559174733255E-5</v>
      </c>
      <c r="F11" s="55">
        <v>2.5</v>
      </c>
      <c r="G11" s="14">
        <v>572</v>
      </c>
      <c r="H11" s="20">
        <v>2.3421763502646653E-5</v>
      </c>
      <c r="I11" s="16">
        <v>1</v>
      </c>
      <c r="J11" s="14">
        <v>186</v>
      </c>
      <c r="K11" s="20">
        <v>9.2785319729397116E-6</v>
      </c>
      <c r="L11" s="16">
        <v>1</v>
      </c>
      <c r="M11" s="14">
        <v>237</v>
      </c>
      <c r="N11" s="20">
        <v>9.1490889794648738E-6</v>
      </c>
      <c r="P11" s="18">
        <f t="shared" si="0"/>
        <v>1.2</v>
      </c>
      <c r="Q11" s="19">
        <f t="shared" si="1"/>
        <v>0.5</v>
      </c>
      <c r="R11" s="14">
        <f t="shared" si="2"/>
        <v>160</v>
      </c>
    </row>
    <row r="12" spans="1:18" s="12" customFormat="1" ht="14.25" customHeight="1" x14ac:dyDescent="0.2">
      <c r="A12" s="11">
        <v>711460</v>
      </c>
      <c r="B12" s="12" t="s">
        <v>334</v>
      </c>
      <c r="C12" s="55">
        <f>VLOOKUP($A12,'2025 Proportionate'!$A$2:$D$326,3,FALSE)</f>
        <v>6</v>
      </c>
      <c r="D12" s="14">
        <f>VLOOKUP($A12,'2025 Proportionate'!$A$2:$E$326,5,FALSE)</f>
        <v>1464</v>
      </c>
      <c r="E12" s="15">
        <f>VLOOKUP($A12,'2025 Proportionate'!$A$2:$D$326,4,FALSE)</f>
        <v>5.652511834946651E-5</v>
      </c>
      <c r="F12" s="55">
        <v>5</v>
      </c>
      <c r="G12" s="14">
        <v>1144</v>
      </c>
      <c r="H12" s="20">
        <v>4.6843527005293306E-5</v>
      </c>
      <c r="I12" s="16">
        <v>6.833333333333333</v>
      </c>
      <c r="J12" s="14">
        <v>1273</v>
      </c>
      <c r="K12" s="20">
        <v>6.3403301815088034E-5</v>
      </c>
      <c r="L12" s="16">
        <v>6.166666666666667</v>
      </c>
      <c r="M12" s="14">
        <v>1459</v>
      </c>
      <c r="N12" s="20">
        <v>5.6419382040033394E-5</v>
      </c>
      <c r="P12" s="18">
        <f t="shared" si="0"/>
        <v>1.2</v>
      </c>
      <c r="Q12" s="19">
        <f t="shared" si="1"/>
        <v>1</v>
      </c>
      <c r="R12" s="14">
        <f t="shared" si="2"/>
        <v>320</v>
      </c>
    </row>
    <row r="13" spans="1:18" s="12" customFormat="1" ht="14.25" customHeight="1" x14ac:dyDescent="0.2">
      <c r="A13" s="11">
        <v>711470</v>
      </c>
      <c r="B13" s="12" t="s">
        <v>335</v>
      </c>
      <c r="C13" s="55">
        <f>VLOOKUP($A13,'2025 Proportionate'!$A$2:$D$326,3,FALSE)</f>
        <v>3</v>
      </c>
      <c r="D13" s="14">
        <f>VLOOKUP($A13,'2025 Proportionate'!$A$2:$E$326,5,FALSE)</f>
        <v>732</v>
      </c>
      <c r="E13" s="15">
        <f>VLOOKUP($A13,'2025 Proportionate'!$A$2:$D$326,4,FALSE)</f>
        <v>2.8262559174733255E-5</v>
      </c>
      <c r="F13" s="55">
        <v>3</v>
      </c>
      <c r="G13" s="14">
        <v>687</v>
      </c>
      <c r="H13" s="20">
        <v>2.8106116203175986E-5</v>
      </c>
      <c r="I13" s="16">
        <v>3</v>
      </c>
      <c r="J13" s="14">
        <v>559</v>
      </c>
      <c r="K13" s="20">
        <v>2.7835595918819137E-5</v>
      </c>
      <c r="L13" s="16">
        <v>3</v>
      </c>
      <c r="M13" s="14">
        <v>710</v>
      </c>
      <c r="N13" s="20">
        <v>2.7447266938394623E-5</v>
      </c>
      <c r="P13" s="18">
        <f t="shared" si="0"/>
        <v>1</v>
      </c>
      <c r="Q13" s="19">
        <f t="shared" si="1"/>
        <v>0</v>
      </c>
      <c r="R13" s="14">
        <f t="shared" si="2"/>
        <v>45</v>
      </c>
    </row>
    <row r="14" spans="1:18" s="12" customFormat="1" ht="14.25" customHeight="1" x14ac:dyDescent="0.2">
      <c r="A14" s="11">
        <v>711490</v>
      </c>
      <c r="B14" s="12" t="s">
        <v>336</v>
      </c>
      <c r="C14" s="55">
        <f>VLOOKUP($A14,'2025 Proportionate'!$A$2:$D$326,3,FALSE)</f>
        <v>7</v>
      </c>
      <c r="D14" s="14">
        <f>VLOOKUP($A14,'2025 Proportionate'!$A$2:$E$326,5,FALSE)</f>
        <v>1708</v>
      </c>
      <c r="E14" s="15">
        <f>VLOOKUP($A14,'2025 Proportionate'!$A$2:$D$326,4,FALSE)</f>
        <v>6.5945971407710936E-5</v>
      </c>
      <c r="F14" s="55">
        <v>8.8333333333333339</v>
      </c>
      <c r="G14" s="14">
        <v>2021</v>
      </c>
      <c r="H14" s="20">
        <v>8.2756897709351522E-5</v>
      </c>
      <c r="I14" s="16">
        <v>9.1666666666666661</v>
      </c>
      <c r="J14" s="14">
        <v>1708</v>
      </c>
      <c r="K14" s="20">
        <v>8.5053209751947352E-5</v>
      </c>
      <c r="L14" s="16">
        <v>9</v>
      </c>
      <c r="M14" s="14">
        <v>2130</v>
      </c>
      <c r="N14" s="20">
        <v>8.2341800815183876E-5</v>
      </c>
      <c r="P14" s="18">
        <f t="shared" si="0"/>
        <v>0.79245283018867918</v>
      </c>
      <c r="Q14" s="19">
        <f t="shared" si="1"/>
        <v>-1.8333333333333339</v>
      </c>
      <c r="R14" s="14">
        <f t="shared" si="2"/>
        <v>-313</v>
      </c>
    </row>
    <row r="15" spans="1:18" s="12" customFormat="1" ht="14.25" customHeight="1" x14ac:dyDescent="0.2">
      <c r="A15" s="11">
        <v>711500</v>
      </c>
      <c r="B15" s="12" t="s">
        <v>337</v>
      </c>
      <c r="C15" s="55">
        <f>VLOOKUP($A15,'2025 Proportionate'!$A$2:$D$326,3,FALSE)</f>
        <v>3</v>
      </c>
      <c r="D15" s="14">
        <f>VLOOKUP($A15,'2025 Proportionate'!$A$2:$E$326,5,FALSE)</f>
        <v>732</v>
      </c>
      <c r="E15" s="15">
        <f>VLOOKUP($A15,'2025 Proportionate'!$A$2:$D$326,4,FALSE)</f>
        <v>2.8262559174733255E-5</v>
      </c>
      <c r="F15" s="55">
        <v>3</v>
      </c>
      <c r="G15" s="14">
        <v>687</v>
      </c>
      <c r="H15" s="20">
        <v>2.8106116203175986E-5</v>
      </c>
      <c r="I15" s="16">
        <v>4</v>
      </c>
      <c r="J15" s="14">
        <v>745</v>
      </c>
      <c r="K15" s="20">
        <v>3.7114127891758846E-5</v>
      </c>
      <c r="L15" s="16">
        <v>2</v>
      </c>
      <c r="M15" s="14">
        <v>473</v>
      </c>
      <c r="N15" s="20">
        <v>1.8298177958929748E-5</v>
      </c>
      <c r="P15" s="18">
        <f t="shared" si="0"/>
        <v>1</v>
      </c>
      <c r="Q15" s="19">
        <f t="shared" si="1"/>
        <v>0</v>
      </c>
      <c r="R15" s="14">
        <f t="shared" si="2"/>
        <v>45</v>
      </c>
    </row>
    <row r="16" spans="1:18" s="12" customFormat="1" ht="14.25" customHeight="1" x14ac:dyDescent="0.2">
      <c r="A16" s="11">
        <v>711510</v>
      </c>
      <c r="B16" s="12" t="s">
        <v>338</v>
      </c>
      <c r="C16" s="55">
        <f>VLOOKUP($A16,'2025 Proportionate'!$A$2:$D$326,3,FALSE)</f>
        <v>16.5</v>
      </c>
      <c r="D16" s="14">
        <f>VLOOKUP($A16,'2025 Proportionate'!$A$2:$E$326,5,FALSE)</f>
        <v>4026</v>
      </c>
      <c r="E16" s="15">
        <f>VLOOKUP($A16,'2025 Proportionate'!$A$2:$D$326,4,FALSE)</f>
        <v>1.554440754610329E-4</v>
      </c>
      <c r="F16" s="55">
        <v>16.166666666666668</v>
      </c>
      <c r="G16" s="14">
        <v>3700</v>
      </c>
      <c r="H16" s="20">
        <v>1.5146073731711504E-4</v>
      </c>
      <c r="I16" s="16">
        <v>15</v>
      </c>
      <c r="J16" s="14">
        <v>2794</v>
      </c>
      <c r="K16" s="20">
        <v>1.3917797959409569E-4</v>
      </c>
      <c r="L16" s="16">
        <v>17.333333333333332</v>
      </c>
      <c r="M16" s="14">
        <v>4102</v>
      </c>
      <c r="N16" s="20">
        <v>1.5858420897739116E-4</v>
      </c>
      <c r="P16" s="18">
        <f t="shared" si="0"/>
        <v>1.0206185567010309</v>
      </c>
      <c r="Q16" s="19">
        <f t="shared" si="1"/>
        <v>0.33333333333333215</v>
      </c>
      <c r="R16" s="14">
        <f t="shared" si="2"/>
        <v>326</v>
      </c>
    </row>
    <row r="17" spans="1:18" s="12" customFormat="1" ht="14.25" customHeight="1" x14ac:dyDescent="0.2">
      <c r="A17" s="11">
        <v>711520</v>
      </c>
      <c r="B17" s="12" t="s">
        <v>339</v>
      </c>
      <c r="C17" s="55">
        <f>VLOOKUP($A17,'2025 Proportionate'!$A$2:$D$326,3,FALSE)</f>
        <v>10</v>
      </c>
      <c r="D17" s="14">
        <f>VLOOKUP($A17,'2025 Proportionate'!$A$2:$E$326,5,FALSE)</f>
        <v>2440</v>
      </c>
      <c r="E17" s="15">
        <f>VLOOKUP($A17,'2025 Proportionate'!$A$2:$D$326,4,FALSE)</f>
        <v>9.4208530582444195E-5</v>
      </c>
      <c r="F17" s="55">
        <v>9.3333333333333339</v>
      </c>
      <c r="G17" s="14">
        <v>2136</v>
      </c>
      <c r="H17" s="20">
        <v>8.7441250409880852E-5</v>
      </c>
      <c r="I17" s="16">
        <v>9</v>
      </c>
      <c r="J17" s="14">
        <v>1677</v>
      </c>
      <c r="K17" s="20">
        <v>8.3506787756457406E-5</v>
      </c>
      <c r="L17" s="16">
        <v>10</v>
      </c>
      <c r="M17" s="14">
        <v>2366</v>
      </c>
      <c r="N17" s="20">
        <v>9.1490889794648749E-5</v>
      </c>
      <c r="P17" s="18">
        <f t="shared" si="0"/>
        <v>1.0714285714285714</v>
      </c>
      <c r="Q17" s="19">
        <f t="shared" si="1"/>
        <v>0.66666666666666607</v>
      </c>
      <c r="R17" s="14">
        <f t="shared" si="2"/>
        <v>304</v>
      </c>
    </row>
    <row r="18" spans="1:18" s="12" customFormat="1" ht="14.25" customHeight="1" x14ac:dyDescent="0.2">
      <c r="A18" s="11">
        <v>711530</v>
      </c>
      <c r="B18" s="12" t="s">
        <v>340</v>
      </c>
      <c r="C18" s="55">
        <f>VLOOKUP($A18,'2025 Proportionate'!$A$2:$D$326,3,FALSE)</f>
        <v>5</v>
      </c>
      <c r="D18" s="14">
        <f>VLOOKUP($A18,'2025 Proportionate'!$A$2:$E$326,5,FALSE)</f>
        <v>1220</v>
      </c>
      <c r="E18" s="15">
        <f>VLOOKUP($A18,'2025 Proportionate'!$A$2:$D$326,4,FALSE)</f>
        <v>4.7104265291222097E-5</v>
      </c>
      <c r="F18" s="55">
        <v>5</v>
      </c>
      <c r="G18" s="14">
        <v>1144</v>
      </c>
      <c r="H18" s="20">
        <v>4.6843527005293306E-5</v>
      </c>
      <c r="I18" s="16">
        <v>4.333333333333333</v>
      </c>
      <c r="J18" s="14">
        <v>807</v>
      </c>
      <c r="K18" s="20">
        <v>4.0206971882738751E-5</v>
      </c>
      <c r="L18" s="16">
        <v>5.5</v>
      </c>
      <c r="M18" s="14">
        <v>1301</v>
      </c>
      <c r="N18" s="20">
        <v>5.031998938705681E-5</v>
      </c>
      <c r="P18" s="18">
        <f t="shared" si="0"/>
        <v>1</v>
      </c>
      <c r="Q18" s="19">
        <f t="shared" si="1"/>
        <v>0</v>
      </c>
      <c r="R18" s="14">
        <f t="shared" si="2"/>
        <v>76</v>
      </c>
    </row>
    <row r="19" spans="1:18" s="12" customFormat="1" ht="14.25" customHeight="1" x14ac:dyDescent="0.2">
      <c r="A19" s="11">
        <v>711540</v>
      </c>
      <c r="B19" s="12" t="s">
        <v>341</v>
      </c>
      <c r="C19" s="55">
        <f>VLOOKUP($A19,'2025 Proportionate'!$A$2:$D$326,3,FALSE)</f>
        <v>0.16666666666666666</v>
      </c>
      <c r="D19" s="14">
        <f>VLOOKUP($A19,'2025 Proportionate'!$A$2:$E$326,5,FALSE)</f>
        <v>41</v>
      </c>
      <c r="E19" s="15">
        <f>VLOOKUP($A19,'2025 Proportionate'!$A$2:$D$326,4,FALSE)</f>
        <v>1.5701421763740698E-6</v>
      </c>
      <c r="F19" s="55">
        <v>0.5</v>
      </c>
      <c r="G19" s="14">
        <v>114</v>
      </c>
      <c r="H19" s="20">
        <v>4.6843527005293307E-6</v>
      </c>
      <c r="I19" s="16">
        <v>2</v>
      </c>
      <c r="J19" s="14">
        <v>373</v>
      </c>
      <c r="K19" s="20">
        <v>1.8557063945879423E-5</v>
      </c>
      <c r="L19" s="16">
        <v>2</v>
      </c>
      <c r="M19" s="14">
        <v>473</v>
      </c>
      <c r="N19" s="20">
        <v>1.8298177958929748E-5</v>
      </c>
      <c r="P19" s="18">
        <v>0</v>
      </c>
      <c r="Q19" s="19">
        <f t="shared" si="1"/>
        <v>-0.33333333333333337</v>
      </c>
      <c r="R19" s="14">
        <f t="shared" si="2"/>
        <v>-73</v>
      </c>
    </row>
    <row r="20" spans="1:18" s="12" customFormat="1" ht="14.25" customHeight="1" x14ac:dyDescent="0.2">
      <c r="A20" s="11">
        <v>711550</v>
      </c>
      <c r="B20" s="12" t="s">
        <v>342</v>
      </c>
      <c r="C20" s="55">
        <f>VLOOKUP($A20,'2025 Proportionate'!$A$2:$D$326,3,FALSE)</f>
        <v>51</v>
      </c>
      <c r="D20" s="14">
        <f>VLOOKUP($A20,'2025 Proportionate'!$A$2:$E$326,5,FALSE)</f>
        <v>12444</v>
      </c>
      <c r="E20" s="15">
        <f>VLOOKUP($A20,'2025 Proportionate'!$A$2:$D$326,4,FALSE)</f>
        <v>4.8046350597046538E-4</v>
      </c>
      <c r="F20" s="55">
        <v>53</v>
      </c>
      <c r="G20" s="14">
        <v>12129</v>
      </c>
      <c r="H20" s="20">
        <v>4.965413862561091E-4</v>
      </c>
      <c r="I20" s="16">
        <v>55.5</v>
      </c>
      <c r="J20" s="14">
        <v>10339</v>
      </c>
      <c r="K20" s="20">
        <v>5.1495852449815404E-4</v>
      </c>
      <c r="L20" s="16">
        <v>62.666666666666664</v>
      </c>
      <c r="M20" s="14">
        <v>14829</v>
      </c>
      <c r="N20" s="20">
        <v>5.733429093797988E-4</v>
      </c>
      <c r="P20" s="18">
        <f t="shared" si="0"/>
        <v>0.96226415094339623</v>
      </c>
      <c r="Q20" s="19">
        <f t="shared" si="1"/>
        <v>-2</v>
      </c>
      <c r="R20" s="14">
        <f t="shared" si="2"/>
        <v>315</v>
      </c>
    </row>
    <row r="21" spans="1:18" s="12" customFormat="1" ht="14.25" customHeight="1" x14ac:dyDescent="0.2">
      <c r="A21" s="11">
        <v>711560</v>
      </c>
      <c r="B21" s="12" t="s">
        <v>343</v>
      </c>
      <c r="C21" s="55">
        <f>VLOOKUP($A21,'2025 Proportionate'!$A$2:$D$326,3,FALSE)</f>
        <v>2.6666666666666665</v>
      </c>
      <c r="D21" s="14">
        <f>VLOOKUP($A21,'2025 Proportionate'!$A$2:$E$326,5,FALSE)</f>
        <v>651</v>
      </c>
      <c r="E21" s="15">
        <f>VLOOKUP($A21,'2025 Proportionate'!$A$2:$D$326,4,FALSE)</f>
        <v>2.5122274821985116E-5</v>
      </c>
      <c r="F21" s="55">
        <v>3.3333333333333335</v>
      </c>
      <c r="G21" s="14">
        <v>763</v>
      </c>
      <c r="H21" s="20">
        <v>3.1229018003528873E-5</v>
      </c>
      <c r="I21" s="16">
        <v>3</v>
      </c>
      <c r="J21" s="14">
        <v>559</v>
      </c>
      <c r="K21" s="20">
        <v>2.7835595918819137E-5</v>
      </c>
      <c r="L21" s="16">
        <v>4</v>
      </c>
      <c r="M21" s="14">
        <v>947</v>
      </c>
      <c r="N21" s="20">
        <v>3.6596355917859495E-5</v>
      </c>
      <c r="P21" s="18">
        <f t="shared" si="0"/>
        <v>0.79999999999999993</v>
      </c>
      <c r="Q21" s="19">
        <f t="shared" si="1"/>
        <v>-0.66666666666666696</v>
      </c>
      <c r="R21" s="14">
        <f t="shared" si="2"/>
        <v>-112</v>
      </c>
    </row>
    <row r="22" spans="1:18" s="12" customFormat="1" ht="14.25" customHeight="1" x14ac:dyDescent="0.2">
      <c r="A22" s="11">
        <v>711570</v>
      </c>
      <c r="B22" s="12" t="s">
        <v>344</v>
      </c>
      <c r="C22" s="55">
        <f>VLOOKUP($A22,'2025 Proportionate'!$A$2:$D$326,3,FALSE)</f>
        <v>12.333333333333334</v>
      </c>
      <c r="D22" s="14">
        <f>VLOOKUP($A22,'2025 Proportionate'!$A$2:$E$326,5,FALSE)</f>
        <v>3009</v>
      </c>
      <c r="E22" s="15">
        <f>VLOOKUP($A22,'2025 Proportionate'!$A$2:$D$326,4,FALSE)</f>
        <v>1.1619052105168117E-4</v>
      </c>
      <c r="F22" s="55">
        <v>12.666666666666666</v>
      </c>
      <c r="G22" s="14">
        <v>2899</v>
      </c>
      <c r="H22" s="20">
        <v>1.186702684134097E-4</v>
      </c>
      <c r="I22" s="16">
        <v>12.833333333333334</v>
      </c>
      <c r="J22" s="14">
        <v>2391</v>
      </c>
      <c r="K22" s="20">
        <v>1.1907449365272631E-4</v>
      </c>
      <c r="L22" s="16">
        <v>14</v>
      </c>
      <c r="M22" s="14">
        <v>3313</v>
      </c>
      <c r="N22" s="20">
        <v>1.2808724571250824E-4</v>
      </c>
      <c r="P22" s="18">
        <f t="shared" si="0"/>
        <v>0.97368421052631593</v>
      </c>
      <c r="Q22" s="19">
        <f t="shared" si="1"/>
        <v>-0.33333333333333215</v>
      </c>
      <c r="R22" s="14">
        <f t="shared" si="2"/>
        <v>110</v>
      </c>
    </row>
    <row r="23" spans="1:18" s="12" customFormat="1" ht="14.25" customHeight="1" x14ac:dyDescent="0.2">
      <c r="A23" s="11">
        <v>711580</v>
      </c>
      <c r="B23" s="12" t="s">
        <v>345</v>
      </c>
      <c r="C23" s="55">
        <f>VLOOKUP($A23,'2025 Proportionate'!$A$2:$D$326,3,FALSE)</f>
        <v>9</v>
      </c>
      <c r="D23" s="14">
        <f>VLOOKUP($A23,'2025 Proportionate'!$A$2:$E$326,5,FALSE)</f>
        <v>2196</v>
      </c>
      <c r="E23" s="15">
        <f>VLOOKUP($A23,'2025 Proportionate'!$A$2:$D$326,4,FALSE)</f>
        <v>8.4787677524199775E-5</v>
      </c>
      <c r="F23" s="55">
        <v>9</v>
      </c>
      <c r="G23" s="14">
        <v>2060</v>
      </c>
      <c r="H23" s="20">
        <v>8.4318348609527951E-5</v>
      </c>
      <c r="I23" s="16">
        <v>9</v>
      </c>
      <c r="J23" s="14">
        <v>1677</v>
      </c>
      <c r="K23" s="20">
        <v>8.3506787756457406E-5</v>
      </c>
      <c r="L23" s="16">
        <v>10</v>
      </c>
      <c r="M23" s="14">
        <v>2366</v>
      </c>
      <c r="N23" s="20">
        <v>9.1490889794648749E-5</v>
      </c>
      <c r="P23" s="18">
        <f t="shared" si="0"/>
        <v>1</v>
      </c>
      <c r="Q23" s="19">
        <f t="shared" si="1"/>
        <v>0</v>
      </c>
      <c r="R23" s="14">
        <f t="shared" si="2"/>
        <v>136</v>
      </c>
    </row>
    <row r="24" spans="1:18" s="12" customFormat="1" ht="14.25" customHeight="1" x14ac:dyDescent="0.2">
      <c r="A24" s="11">
        <v>711590</v>
      </c>
      <c r="B24" s="12" t="s">
        <v>346</v>
      </c>
      <c r="C24" s="55">
        <f>VLOOKUP($A24,'2025 Proportionate'!$A$2:$D$326,3,FALSE)</f>
        <v>5</v>
      </c>
      <c r="D24" s="14">
        <f>VLOOKUP($A24,'2025 Proportionate'!$A$2:$E$326,5,FALSE)</f>
        <v>1220</v>
      </c>
      <c r="E24" s="15">
        <f>VLOOKUP($A24,'2025 Proportionate'!$A$2:$D$326,4,FALSE)</f>
        <v>4.7104265291222097E-5</v>
      </c>
      <c r="F24" s="55">
        <v>5</v>
      </c>
      <c r="G24" s="14">
        <v>1144</v>
      </c>
      <c r="H24" s="20">
        <v>4.6843527005293306E-5</v>
      </c>
      <c r="I24" s="16">
        <v>5</v>
      </c>
      <c r="J24" s="14">
        <v>931</v>
      </c>
      <c r="K24" s="20">
        <v>4.639265986469856E-5</v>
      </c>
      <c r="L24" s="16">
        <v>3</v>
      </c>
      <c r="M24" s="14">
        <v>710</v>
      </c>
      <c r="N24" s="20">
        <v>2.7447266938394623E-5</v>
      </c>
      <c r="P24" s="18">
        <f t="shared" si="0"/>
        <v>1</v>
      </c>
      <c r="Q24" s="19">
        <f t="shared" si="1"/>
        <v>0</v>
      </c>
      <c r="R24" s="14">
        <f t="shared" si="2"/>
        <v>76</v>
      </c>
    </row>
    <row r="25" spans="1:18" s="12" customFormat="1" ht="14.25" customHeight="1" x14ac:dyDescent="0.2">
      <c r="A25" s="11">
        <v>711600</v>
      </c>
      <c r="B25" s="12" t="s">
        <v>347</v>
      </c>
      <c r="C25" s="55">
        <f>VLOOKUP($A25,'2025 Proportionate'!$A$2:$D$326,3,FALSE)</f>
        <v>75.833333333333329</v>
      </c>
      <c r="D25" s="14">
        <f>VLOOKUP($A25,'2025 Proportionate'!$A$2:$E$326,5,FALSE)</f>
        <v>18504</v>
      </c>
      <c r="E25" s="15">
        <f>VLOOKUP($A25,'2025 Proportionate'!$A$2:$D$326,4,FALSE)</f>
        <v>7.1441469025020174E-4</v>
      </c>
      <c r="F25" s="55">
        <v>74.333333333333329</v>
      </c>
      <c r="G25" s="14">
        <v>17011</v>
      </c>
      <c r="H25" s="20">
        <v>6.9640710147869384E-4</v>
      </c>
      <c r="I25" s="16">
        <v>78.666666666666671</v>
      </c>
      <c r="J25" s="14">
        <v>14655</v>
      </c>
      <c r="K25" s="20">
        <v>7.2991118187125739E-4</v>
      </c>
      <c r="L25" s="16">
        <v>67</v>
      </c>
      <c r="M25" s="14">
        <v>15854</v>
      </c>
      <c r="N25" s="20">
        <v>6.129889616241466E-4</v>
      </c>
      <c r="P25" s="18">
        <f t="shared" si="0"/>
        <v>1.0201793721973094</v>
      </c>
      <c r="Q25" s="19">
        <f t="shared" si="1"/>
        <v>1.5</v>
      </c>
      <c r="R25" s="14">
        <f t="shared" si="2"/>
        <v>1493</v>
      </c>
    </row>
    <row r="26" spans="1:18" s="12" customFormat="1" ht="14.25" customHeight="1" x14ac:dyDescent="0.2">
      <c r="A26" s="11">
        <v>711610</v>
      </c>
      <c r="B26" s="12" t="s">
        <v>348</v>
      </c>
      <c r="C26" s="55">
        <f>VLOOKUP($A26,'2025 Proportionate'!$A$2:$D$326,3,FALSE)</f>
        <v>7</v>
      </c>
      <c r="D26" s="14">
        <f>VLOOKUP($A26,'2025 Proportionate'!$A$2:$E$326,5,FALSE)</f>
        <v>1708</v>
      </c>
      <c r="E26" s="15">
        <f>VLOOKUP($A26,'2025 Proportionate'!$A$2:$D$326,4,FALSE)</f>
        <v>6.5945971407710936E-5</v>
      </c>
      <c r="F26" s="55">
        <v>5</v>
      </c>
      <c r="G26" s="14">
        <v>1144</v>
      </c>
      <c r="H26" s="20">
        <v>4.6843527005293306E-5</v>
      </c>
      <c r="I26" s="16">
        <v>8</v>
      </c>
      <c r="J26" s="14">
        <v>1490</v>
      </c>
      <c r="K26" s="20">
        <v>7.4228255783517693E-5</v>
      </c>
      <c r="L26" s="16">
        <v>6</v>
      </c>
      <c r="M26" s="14">
        <v>1420</v>
      </c>
      <c r="N26" s="20">
        <v>5.4894533876789246E-5</v>
      </c>
      <c r="P26" s="18">
        <f t="shared" si="0"/>
        <v>1.4</v>
      </c>
      <c r="Q26" s="19">
        <f t="shared" si="1"/>
        <v>2</v>
      </c>
      <c r="R26" s="14">
        <f t="shared" si="2"/>
        <v>564</v>
      </c>
    </row>
    <row r="27" spans="1:18" s="12" customFormat="1" ht="14.25" customHeight="1" x14ac:dyDescent="0.2">
      <c r="A27" s="11">
        <v>711620</v>
      </c>
      <c r="B27" s="12" t="s">
        <v>349</v>
      </c>
      <c r="C27" s="55">
        <f>VLOOKUP($A27,'2025 Proportionate'!$A$2:$D$326,3,FALSE)</f>
        <v>22.333333333333332</v>
      </c>
      <c r="D27" s="14">
        <f>VLOOKUP($A27,'2025 Proportionate'!$A$2:$E$326,5,FALSE)</f>
        <v>5449</v>
      </c>
      <c r="E27" s="15">
        <f>VLOOKUP($A27,'2025 Proportionate'!$A$2:$D$326,4,FALSE)</f>
        <v>2.1039905163412534E-4</v>
      </c>
      <c r="F27" s="55">
        <v>24.833333333333332</v>
      </c>
      <c r="G27" s="14">
        <v>5683</v>
      </c>
      <c r="H27" s="20">
        <v>2.3265618412629009E-4</v>
      </c>
      <c r="I27" s="16">
        <v>24.666666666666668</v>
      </c>
      <c r="J27" s="14">
        <v>4595</v>
      </c>
      <c r="K27" s="20">
        <v>2.288704553325129E-4</v>
      </c>
      <c r="L27" s="16">
        <v>26.666666666666668</v>
      </c>
      <c r="M27" s="14">
        <v>6310</v>
      </c>
      <c r="N27" s="20">
        <v>2.4397570611906335E-4</v>
      </c>
      <c r="P27" s="18">
        <f t="shared" si="0"/>
        <v>0.89932885906040272</v>
      </c>
      <c r="Q27" s="19">
        <f t="shared" si="1"/>
        <v>-2.5</v>
      </c>
      <c r="R27" s="14">
        <f t="shared" si="2"/>
        <v>-234</v>
      </c>
    </row>
    <row r="28" spans="1:18" s="12" customFormat="1" ht="14.25" customHeight="1" x14ac:dyDescent="0.2">
      <c r="A28" s="11">
        <v>711630</v>
      </c>
      <c r="B28" s="12" t="s">
        <v>350</v>
      </c>
      <c r="C28" s="55">
        <f>VLOOKUP($A28,'2025 Proportionate'!$A$2:$D$326,3,FALSE)</f>
        <v>2</v>
      </c>
      <c r="D28" s="14">
        <f>VLOOKUP($A28,'2025 Proportionate'!$A$2:$E$326,5,FALSE)</f>
        <v>488</v>
      </c>
      <c r="E28" s="15">
        <f>VLOOKUP($A28,'2025 Proportionate'!$A$2:$D$326,4,FALSE)</f>
        <v>1.8841706116488839E-5</v>
      </c>
      <c r="F28" s="55">
        <v>2</v>
      </c>
      <c r="G28" s="14">
        <v>458</v>
      </c>
      <c r="H28" s="20">
        <v>1.8737410802117323E-5</v>
      </c>
      <c r="I28" s="16">
        <v>2</v>
      </c>
      <c r="J28" s="14">
        <v>373</v>
      </c>
      <c r="K28" s="20">
        <v>1.8557063945879423E-5</v>
      </c>
      <c r="L28" s="16">
        <v>2</v>
      </c>
      <c r="M28" s="14">
        <v>473</v>
      </c>
      <c r="N28" s="20">
        <v>1.8298177958929748E-5</v>
      </c>
      <c r="P28" s="18">
        <f t="shared" si="0"/>
        <v>1</v>
      </c>
      <c r="Q28" s="19">
        <f t="shared" si="1"/>
        <v>0</v>
      </c>
      <c r="R28" s="14">
        <f t="shared" si="2"/>
        <v>30</v>
      </c>
    </row>
    <row r="29" spans="1:18" s="12" customFormat="1" ht="14.25" customHeight="1" x14ac:dyDescent="0.2">
      <c r="A29" s="11">
        <v>711640</v>
      </c>
      <c r="B29" s="12" t="s">
        <v>351</v>
      </c>
      <c r="C29" s="55">
        <f>VLOOKUP($A29,'2025 Proportionate'!$A$2:$D$326,3,FALSE)</f>
        <v>52.5</v>
      </c>
      <c r="D29" s="14">
        <f>VLOOKUP($A29,'2025 Proportionate'!$A$2:$E$326,5,FALSE)</f>
        <v>12810</v>
      </c>
      <c r="E29" s="15">
        <f>VLOOKUP($A29,'2025 Proportionate'!$A$2:$D$326,4,FALSE)</f>
        <v>4.94594785557832E-4</v>
      </c>
      <c r="F29" s="55">
        <v>51</v>
      </c>
      <c r="G29" s="14">
        <v>11671</v>
      </c>
      <c r="H29" s="20">
        <v>4.7780397545399173E-4</v>
      </c>
      <c r="I29" s="16">
        <v>45.5</v>
      </c>
      <c r="J29" s="14">
        <v>8476</v>
      </c>
      <c r="K29" s="20">
        <v>4.2217320476875688E-4</v>
      </c>
      <c r="L29" s="16">
        <v>47.666666666666664</v>
      </c>
      <c r="M29" s="14">
        <v>11279</v>
      </c>
      <c r="N29" s="20">
        <v>4.3610657468782566E-4</v>
      </c>
      <c r="P29" s="18">
        <f t="shared" si="0"/>
        <v>1.0294117647058822</v>
      </c>
      <c r="Q29" s="19">
        <f t="shared" si="1"/>
        <v>1.5</v>
      </c>
      <c r="R29" s="14">
        <f t="shared" si="2"/>
        <v>1139</v>
      </c>
    </row>
    <row r="30" spans="1:18" s="12" customFormat="1" ht="14.25" customHeight="1" x14ac:dyDescent="0.2">
      <c r="A30" s="11">
        <v>711650</v>
      </c>
      <c r="B30" s="12" t="s">
        <v>352</v>
      </c>
      <c r="C30" s="55">
        <f>VLOOKUP($A30,'2025 Proportionate'!$A$2:$D$326,3,FALSE)</f>
        <v>14.666666666666666</v>
      </c>
      <c r="D30" s="14">
        <f>VLOOKUP($A30,'2025 Proportionate'!$A$2:$E$326,5,FALSE)</f>
        <v>3579</v>
      </c>
      <c r="E30" s="15">
        <f>VLOOKUP($A30,'2025 Proportionate'!$A$2:$D$326,4,FALSE)</f>
        <v>1.3817251152091814E-4</v>
      </c>
      <c r="F30" s="55">
        <v>17.5</v>
      </c>
      <c r="G30" s="14">
        <v>4005</v>
      </c>
      <c r="H30" s="20">
        <v>1.6395234451852659E-4</v>
      </c>
      <c r="I30" s="16">
        <v>15.833333333333334</v>
      </c>
      <c r="J30" s="14">
        <v>2950</v>
      </c>
      <c r="K30" s="20">
        <v>1.4691008957154545E-4</v>
      </c>
      <c r="L30" s="16">
        <v>13.333333333333334</v>
      </c>
      <c r="M30" s="14">
        <v>3155</v>
      </c>
      <c r="N30" s="20">
        <v>1.2198785305953167E-4</v>
      </c>
      <c r="P30" s="18">
        <f t="shared" si="0"/>
        <v>0.83809523809523812</v>
      </c>
      <c r="Q30" s="19">
        <f t="shared" si="1"/>
        <v>-2.8333333333333339</v>
      </c>
      <c r="R30" s="14">
        <f t="shared" si="2"/>
        <v>-426</v>
      </c>
    </row>
    <row r="31" spans="1:18" s="12" customFormat="1" ht="14.25" customHeight="1" x14ac:dyDescent="0.2">
      <c r="A31" s="11">
        <v>711660</v>
      </c>
      <c r="B31" s="12" t="s">
        <v>353</v>
      </c>
      <c r="C31" s="55">
        <f>VLOOKUP($A31,'2025 Proportionate'!$A$2:$D$326,3,FALSE)</f>
        <v>5</v>
      </c>
      <c r="D31" s="14">
        <f>VLOOKUP($A31,'2025 Proportionate'!$A$2:$E$326,5,FALSE)</f>
        <v>1220</v>
      </c>
      <c r="E31" s="15">
        <f>VLOOKUP($A31,'2025 Proportionate'!$A$2:$D$326,4,FALSE)</f>
        <v>4.7104265291222097E-5</v>
      </c>
      <c r="F31" s="55">
        <v>6</v>
      </c>
      <c r="G31" s="14">
        <v>1373</v>
      </c>
      <c r="H31" s="20">
        <v>5.6212232406351972E-5</v>
      </c>
      <c r="I31" s="16">
        <v>6.666666666666667</v>
      </c>
      <c r="J31" s="14">
        <v>1242</v>
      </c>
      <c r="K31" s="20">
        <v>6.1856879819598089E-5</v>
      </c>
      <c r="L31" s="16">
        <v>7</v>
      </c>
      <c r="M31" s="14">
        <v>1656</v>
      </c>
      <c r="N31" s="20">
        <v>6.4043622856254119E-5</v>
      </c>
      <c r="P31" s="18">
        <f t="shared" si="0"/>
        <v>0.83333333333333337</v>
      </c>
      <c r="Q31" s="19">
        <f t="shared" si="1"/>
        <v>-1</v>
      </c>
      <c r="R31" s="14">
        <f t="shared" si="2"/>
        <v>-153</v>
      </c>
    </row>
    <row r="32" spans="1:18" s="12" customFormat="1" ht="14.25" customHeight="1" x14ac:dyDescent="0.2">
      <c r="A32" s="11">
        <v>711670</v>
      </c>
      <c r="B32" s="12" t="s">
        <v>354</v>
      </c>
      <c r="C32" s="55">
        <f>VLOOKUP($A32,'2025 Proportionate'!$A$2:$D$326,3,FALSE)</f>
        <v>3</v>
      </c>
      <c r="D32" s="14">
        <f>VLOOKUP($A32,'2025 Proportionate'!$A$2:$E$326,5,FALSE)</f>
        <v>732</v>
      </c>
      <c r="E32" s="15">
        <f>VLOOKUP($A32,'2025 Proportionate'!$A$2:$D$326,4,FALSE)</f>
        <v>2.8262559174733255E-5</v>
      </c>
      <c r="F32" s="55">
        <v>2.1666666666666665</v>
      </c>
      <c r="G32" s="14">
        <v>496</v>
      </c>
      <c r="H32" s="20">
        <v>2.0298861702293766E-5</v>
      </c>
      <c r="I32" s="16">
        <v>2</v>
      </c>
      <c r="J32" s="14">
        <v>373</v>
      </c>
      <c r="K32" s="20">
        <v>1.8557063945879423E-5</v>
      </c>
      <c r="L32" s="16">
        <v>2.8333333333333335</v>
      </c>
      <c r="M32" s="14">
        <v>670</v>
      </c>
      <c r="N32" s="20">
        <v>2.5922418775150479E-5</v>
      </c>
      <c r="P32" s="18">
        <f t="shared" si="0"/>
        <v>1.3846153846153848</v>
      </c>
      <c r="Q32" s="19">
        <f t="shared" si="1"/>
        <v>0.83333333333333348</v>
      </c>
      <c r="R32" s="14">
        <f t="shared" si="2"/>
        <v>236</v>
      </c>
    </row>
    <row r="33" spans="1:18" s="12" customFormat="1" ht="14.25" customHeight="1" x14ac:dyDescent="0.2">
      <c r="A33" s="11">
        <v>711680</v>
      </c>
      <c r="B33" s="12" t="s">
        <v>355</v>
      </c>
      <c r="C33" s="55">
        <f>VLOOKUP($A33,'2025 Proportionate'!$A$2:$D$326,3,FALSE)</f>
        <v>57</v>
      </c>
      <c r="D33" s="14">
        <f>VLOOKUP($A33,'2025 Proportionate'!$A$2:$E$326,5,FALSE)</f>
        <v>13908</v>
      </c>
      <c r="E33" s="15">
        <f>VLOOKUP($A33,'2025 Proportionate'!$A$2:$D$326,4,FALSE)</f>
        <v>5.3698862431993187E-4</v>
      </c>
      <c r="F33" s="55">
        <v>57.833333333333336</v>
      </c>
      <c r="G33" s="14">
        <v>13235</v>
      </c>
      <c r="H33" s="20">
        <v>5.41823462361226E-4</v>
      </c>
      <c r="I33" s="16">
        <v>58.833333333333336</v>
      </c>
      <c r="J33" s="14">
        <v>10960</v>
      </c>
      <c r="K33" s="20">
        <v>5.4588696440795311E-4</v>
      </c>
      <c r="L33" s="16">
        <v>61</v>
      </c>
      <c r="M33" s="14">
        <v>14434</v>
      </c>
      <c r="N33" s="20">
        <v>5.5809442774735736E-4</v>
      </c>
      <c r="P33" s="18">
        <f t="shared" si="0"/>
        <v>0.98559077809798268</v>
      </c>
      <c r="Q33" s="19">
        <f t="shared" si="1"/>
        <v>-0.8333333333333357</v>
      </c>
      <c r="R33" s="14">
        <f t="shared" si="2"/>
        <v>673</v>
      </c>
    </row>
    <row r="34" spans="1:18" s="12" customFormat="1" ht="14.25" customHeight="1" x14ac:dyDescent="0.2">
      <c r="A34" s="11">
        <v>711690</v>
      </c>
      <c r="B34" s="12" t="s">
        <v>356</v>
      </c>
      <c r="C34" s="55">
        <f>VLOOKUP($A34,'2025 Proportionate'!$A$2:$D$326,3,FALSE)</f>
        <v>42.666666666666664</v>
      </c>
      <c r="D34" s="14">
        <f>VLOOKUP($A34,'2025 Proportionate'!$A$2:$E$326,5,FALSE)</f>
        <v>10411</v>
      </c>
      <c r="E34" s="15">
        <f>VLOOKUP($A34,'2025 Proportionate'!$A$2:$D$326,4,FALSE)</f>
        <v>4.0195639715176186E-4</v>
      </c>
      <c r="F34" s="55">
        <v>44.333333333333336</v>
      </c>
      <c r="G34" s="14">
        <v>10145</v>
      </c>
      <c r="H34" s="20">
        <v>4.15345939446934E-4</v>
      </c>
      <c r="I34" s="16">
        <v>46</v>
      </c>
      <c r="J34" s="14">
        <v>8570</v>
      </c>
      <c r="K34" s="20">
        <v>4.2681247075522673E-4</v>
      </c>
      <c r="L34" s="16">
        <v>57.833333333333336</v>
      </c>
      <c r="M34" s="14">
        <v>13685</v>
      </c>
      <c r="N34" s="20">
        <v>5.2912231264571859E-4</v>
      </c>
      <c r="P34" s="18">
        <f t="shared" si="0"/>
        <v>0.96240601503759393</v>
      </c>
      <c r="Q34" s="19">
        <f t="shared" si="1"/>
        <v>-1.6666666666666714</v>
      </c>
      <c r="R34" s="14">
        <f t="shared" si="2"/>
        <v>266</v>
      </c>
    </row>
    <row r="35" spans="1:18" s="12" customFormat="1" ht="14.25" customHeight="1" x14ac:dyDescent="0.2">
      <c r="A35" s="11">
        <v>711700</v>
      </c>
      <c r="B35" s="12" t="s">
        <v>357</v>
      </c>
      <c r="C35" s="55">
        <f>VLOOKUP($A35,'2025 Proportionate'!$A$2:$D$326,3,FALSE)</f>
        <v>4</v>
      </c>
      <c r="D35" s="14">
        <f>VLOOKUP($A35,'2025 Proportionate'!$A$2:$E$326,5,FALSE)</f>
        <v>976</v>
      </c>
      <c r="E35" s="15">
        <f>VLOOKUP($A35,'2025 Proportionate'!$A$2:$D$326,4,FALSE)</f>
        <v>3.7683412232977678E-5</v>
      </c>
      <c r="F35" s="55">
        <v>5</v>
      </c>
      <c r="G35" s="14">
        <v>1144</v>
      </c>
      <c r="H35" s="20">
        <v>4.6843527005293306E-5</v>
      </c>
      <c r="I35" s="16">
        <v>4.666666666666667</v>
      </c>
      <c r="J35" s="14">
        <v>869</v>
      </c>
      <c r="K35" s="20">
        <v>4.3299815873718662E-5</v>
      </c>
      <c r="L35" s="16">
        <v>4</v>
      </c>
      <c r="M35" s="14">
        <v>947</v>
      </c>
      <c r="N35" s="20">
        <v>3.6596355917859495E-5</v>
      </c>
      <c r="P35" s="18">
        <f t="shared" si="0"/>
        <v>0.8</v>
      </c>
      <c r="Q35" s="19">
        <f t="shared" si="1"/>
        <v>-1</v>
      </c>
      <c r="R35" s="14">
        <f t="shared" si="2"/>
        <v>-168</v>
      </c>
    </row>
    <row r="36" spans="1:18" s="12" customFormat="1" ht="14.25" customHeight="1" x14ac:dyDescent="0.2">
      <c r="A36" s="11">
        <v>711710</v>
      </c>
      <c r="B36" s="12" t="s">
        <v>358</v>
      </c>
      <c r="C36" s="55">
        <f>VLOOKUP($A36,'2025 Proportionate'!$A$2:$D$326,3,FALSE)</f>
        <v>8</v>
      </c>
      <c r="D36" s="14">
        <f>VLOOKUP($A36,'2025 Proportionate'!$A$2:$E$326,5,FALSE)</f>
        <v>1952</v>
      </c>
      <c r="E36" s="15">
        <f>VLOOKUP($A36,'2025 Proportionate'!$A$2:$D$326,4,FALSE)</f>
        <v>7.5366824465955356E-5</v>
      </c>
      <c r="F36" s="55">
        <v>5</v>
      </c>
      <c r="G36" s="14">
        <v>1144</v>
      </c>
      <c r="H36" s="20">
        <v>4.6843527005293306E-5</v>
      </c>
      <c r="I36" s="16">
        <v>7.666666666666667</v>
      </c>
      <c r="J36" s="14">
        <v>1428</v>
      </c>
      <c r="K36" s="20">
        <v>7.1135411792537802E-5</v>
      </c>
      <c r="L36" s="16">
        <v>7</v>
      </c>
      <c r="M36" s="14">
        <v>1656</v>
      </c>
      <c r="N36" s="20">
        <v>6.4043622856254119E-5</v>
      </c>
      <c r="P36" s="18">
        <f t="shared" si="0"/>
        <v>1.6</v>
      </c>
      <c r="Q36" s="19">
        <f t="shared" si="1"/>
        <v>3</v>
      </c>
      <c r="R36" s="14">
        <f t="shared" si="2"/>
        <v>808</v>
      </c>
    </row>
    <row r="37" spans="1:18" s="12" customFormat="1" ht="14.25" customHeight="1" x14ac:dyDescent="0.2">
      <c r="A37" s="11">
        <v>711720</v>
      </c>
      <c r="B37" s="12" t="s">
        <v>359</v>
      </c>
      <c r="C37" s="55">
        <f>VLOOKUP($A37,'2025 Proportionate'!$A$2:$D$326,3,FALSE)</f>
        <v>13</v>
      </c>
      <c r="D37" s="14">
        <f>VLOOKUP($A37,'2025 Proportionate'!$A$2:$E$326,5,FALSE)</f>
        <v>3172</v>
      </c>
      <c r="E37" s="15">
        <f>VLOOKUP($A37,'2025 Proportionate'!$A$2:$D$326,4,FALSE)</f>
        <v>1.2247108975717744E-4</v>
      </c>
      <c r="F37" s="55">
        <v>12.333333333333334</v>
      </c>
      <c r="G37" s="14">
        <v>2822</v>
      </c>
      <c r="H37" s="20">
        <v>1.1554736661305683E-4</v>
      </c>
      <c r="I37" s="16">
        <v>11</v>
      </c>
      <c r="J37" s="14">
        <v>2049</v>
      </c>
      <c r="K37" s="20">
        <v>1.0206385170233683E-4</v>
      </c>
      <c r="L37" s="16">
        <v>10</v>
      </c>
      <c r="M37" s="14">
        <v>2366</v>
      </c>
      <c r="N37" s="20">
        <v>9.1490889794648749E-5</v>
      </c>
      <c r="P37" s="18">
        <f t="shared" si="0"/>
        <v>1.0540540540540539</v>
      </c>
      <c r="Q37" s="19">
        <f t="shared" si="1"/>
        <v>0.66666666666666607</v>
      </c>
      <c r="R37" s="14">
        <f t="shared" si="2"/>
        <v>350</v>
      </c>
    </row>
    <row r="38" spans="1:18" s="12" customFormat="1" ht="14.25" customHeight="1" x14ac:dyDescent="0.2">
      <c r="A38" s="11">
        <v>711730</v>
      </c>
      <c r="B38" s="12" t="s">
        <v>360</v>
      </c>
      <c r="C38" s="55">
        <f>VLOOKUP($A38,'2025 Proportionate'!$A$2:$D$326,3,FALSE)</f>
        <v>20.5</v>
      </c>
      <c r="D38" s="14">
        <f>VLOOKUP($A38,'2025 Proportionate'!$A$2:$E$326,5,FALSE)</f>
        <v>5002</v>
      </c>
      <c r="E38" s="15">
        <f>VLOOKUP($A38,'2025 Proportionate'!$A$2:$D$326,4,FALSE)</f>
        <v>1.9312748769401058E-4</v>
      </c>
      <c r="F38" s="55">
        <v>21.833333333333332</v>
      </c>
      <c r="G38" s="14">
        <v>4996</v>
      </c>
      <c r="H38" s="20">
        <v>2.0455006792311411E-4</v>
      </c>
      <c r="I38" s="16">
        <v>20.833333333333332</v>
      </c>
      <c r="J38" s="14">
        <v>3881</v>
      </c>
      <c r="K38" s="20">
        <v>1.9330274943624398E-4</v>
      </c>
      <c r="L38" s="16">
        <v>22</v>
      </c>
      <c r="M38" s="14">
        <v>5206</v>
      </c>
      <c r="N38" s="20">
        <v>2.0127995754822724E-4</v>
      </c>
      <c r="P38" s="18">
        <f t="shared" si="0"/>
        <v>0.93893129770992367</v>
      </c>
      <c r="Q38" s="19">
        <f t="shared" si="1"/>
        <v>-1.3333333333333321</v>
      </c>
      <c r="R38" s="14">
        <f t="shared" si="2"/>
        <v>6</v>
      </c>
    </row>
    <row r="39" spans="1:18" s="12" customFormat="1" ht="14.25" customHeight="1" x14ac:dyDescent="0.2">
      <c r="A39" s="11">
        <v>711740</v>
      </c>
      <c r="B39" s="12" t="s">
        <v>361</v>
      </c>
      <c r="C39" s="55">
        <f>VLOOKUP($A39,'2025 Proportionate'!$A$2:$D$326,3,FALSE)</f>
        <v>15.333333333333334</v>
      </c>
      <c r="D39" s="14">
        <f>VLOOKUP($A39,'2025 Proportionate'!$A$2:$E$326,5,FALSE)</f>
        <v>3741</v>
      </c>
      <c r="E39" s="15">
        <f>VLOOKUP($A39,'2025 Proportionate'!$A$2:$D$326,4,FALSE)</f>
        <v>1.4445308022641444E-4</v>
      </c>
      <c r="F39" s="55">
        <v>12.833333333333334</v>
      </c>
      <c r="G39" s="14">
        <v>2937</v>
      </c>
      <c r="H39" s="20">
        <v>1.2023171931358616E-4</v>
      </c>
      <c r="I39" s="16">
        <v>15</v>
      </c>
      <c r="J39" s="14">
        <v>2794</v>
      </c>
      <c r="K39" s="20">
        <v>1.3917797959409569E-4</v>
      </c>
      <c r="L39" s="16">
        <v>12</v>
      </c>
      <c r="M39" s="14">
        <v>2840</v>
      </c>
      <c r="N39" s="20">
        <v>1.0978906775357849E-4</v>
      </c>
      <c r="P39" s="18">
        <f t="shared" si="0"/>
        <v>1.1948051948051948</v>
      </c>
      <c r="Q39" s="19">
        <f t="shared" si="1"/>
        <v>2.5</v>
      </c>
      <c r="R39" s="14">
        <f t="shared" si="2"/>
        <v>804</v>
      </c>
    </row>
    <row r="40" spans="1:18" s="12" customFormat="1" ht="14.25" customHeight="1" x14ac:dyDescent="0.2">
      <c r="A40" s="11">
        <v>711750</v>
      </c>
      <c r="B40" s="12" t="s">
        <v>362</v>
      </c>
      <c r="C40" s="55">
        <f>VLOOKUP($A40,'2025 Proportionate'!$A$2:$D$326,3,FALSE)</f>
        <v>5</v>
      </c>
      <c r="D40" s="14">
        <f>VLOOKUP($A40,'2025 Proportionate'!$A$2:$E$326,5,FALSE)</f>
        <v>1220</v>
      </c>
      <c r="E40" s="15">
        <f>VLOOKUP($A40,'2025 Proportionate'!$A$2:$D$326,4,FALSE)</f>
        <v>4.7104265291222097E-5</v>
      </c>
      <c r="F40" s="55">
        <v>5</v>
      </c>
      <c r="G40" s="14">
        <v>1144</v>
      </c>
      <c r="H40" s="20">
        <v>4.6843527005293306E-5</v>
      </c>
      <c r="I40" s="16">
        <v>5</v>
      </c>
      <c r="J40" s="14">
        <v>931</v>
      </c>
      <c r="K40" s="20">
        <v>4.639265986469856E-5</v>
      </c>
      <c r="L40" s="16">
        <v>5</v>
      </c>
      <c r="M40" s="14">
        <v>1183</v>
      </c>
      <c r="N40" s="20">
        <v>4.5745444897324374E-5</v>
      </c>
      <c r="P40" s="18">
        <f t="shared" ref="P40:P62" si="3">C40/F40</f>
        <v>1</v>
      </c>
      <c r="Q40" s="19">
        <f t="shared" ref="Q40:Q62" si="4">C40-F40</f>
        <v>0</v>
      </c>
      <c r="R40" s="14">
        <f t="shared" ref="R40:R62" si="5">D40-G40</f>
        <v>76</v>
      </c>
    </row>
    <row r="41" spans="1:18" s="12" customFormat="1" ht="14.25" customHeight="1" x14ac:dyDescent="0.2">
      <c r="A41" s="11">
        <v>711760</v>
      </c>
      <c r="B41" s="12" t="s">
        <v>363</v>
      </c>
      <c r="C41" s="55">
        <f>VLOOKUP($A41,'2025 Proportionate'!$A$2:$D$326,3,FALSE)</f>
        <v>11.333333333333334</v>
      </c>
      <c r="D41" s="14">
        <f>VLOOKUP($A41,'2025 Proportionate'!$A$2:$E$326,5,FALSE)</f>
        <v>2765</v>
      </c>
      <c r="E41" s="15">
        <f>VLOOKUP($A41,'2025 Proportionate'!$A$2:$D$326,4,FALSE)</f>
        <v>1.0676966799343675E-4</v>
      </c>
      <c r="F41" s="55">
        <v>10.833333333333334</v>
      </c>
      <c r="G41" s="14">
        <v>2479</v>
      </c>
      <c r="H41" s="20">
        <v>1.0149430851146884E-4</v>
      </c>
      <c r="I41" s="16">
        <v>10.833333333333334</v>
      </c>
      <c r="J41" s="14">
        <v>2018</v>
      </c>
      <c r="K41" s="20">
        <v>1.0051742970684689E-4</v>
      </c>
      <c r="L41" s="16">
        <v>9.3333333333333339</v>
      </c>
      <c r="M41" s="14">
        <v>2209</v>
      </c>
      <c r="N41" s="20">
        <v>8.5391497141672172E-5</v>
      </c>
      <c r="P41" s="18">
        <f t="shared" si="3"/>
        <v>1.0461538461538462</v>
      </c>
      <c r="Q41" s="19">
        <f t="shared" si="4"/>
        <v>0.5</v>
      </c>
      <c r="R41" s="14">
        <f t="shared" si="5"/>
        <v>286</v>
      </c>
    </row>
    <row r="42" spans="1:18" s="12" customFormat="1" ht="14.25" customHeight="1" x14ac:dyDescent="0.2">
      <c r="A42" s="11">
        <v>711770</v>
      </c>
      <c r="B42" s="12" t="s">
        <v>364</v>
      </c>
      <c r="C42" s="55">
        <f>VLOOKUP($A42,'2025 Proportionate'!$A$2:$D$326,3,FALSE)</f>
        <v>27.166666666666668</v>
      </c>
      <c r="D42" s="14">
        <f>VLOOKUP($A42,'2025 Proportionate'!$A$2:$E$326,5,FALSE)</f>
        <v>6629</v>
      </c>
      <c r="E42" s="15">
        <f>VLOOKUP($A42,'2025 Proportionate'!$A$2:$D$326,4,FALSE)</f>
        <v>2.5593317474897339E-4</v>
      </c>
      <c r="F42" s="55">
        <v>31.666666666666668</v>
      </c>
      <c r="G42" s="14">
        <v>7247</v>
      </c>
      <c r="H42" s="20">
        <v>2.9667567103352431E-4</v>
      </c>
      <c r="I42" s="16">
        <v>30.666666666666668</v>
      </c>
      <c r="J42" s="14">
        <v>5713</v>
      </c>
      <c r="K42" s="20">
        <v>2.8454164717015121E-4</v>
      </c>
      <c r="L42" s="16">
        <v>28.666666666666668</v>
      </c>
      <c r="M42" s="14">
        <v>6783</v>
      </c>
      <c r="N42" s="20">
        <v>2.6227388407799309E-4</v>
      </c>
      <c r="P42" s="18">
        <f t="shared" si="3"/>
        <v>0.85789473684210527</v>
      </c>
      <c r="Q42" s="19">
        <f t="shared" si="4"/>
        <v>-4.5</v>
      </c>
      <c r="R42" s="14">
        <f t="shared" si="5"/>
        <v>-618</v>
      </c>
    </row>
    <row r="43" spans="1:18" s="12" customFormat="1" ht="14.25" customHeight="1" x14ac:dyDescent="0.2">
      <c r="A43" s="11">
        <v>711780</v>
      </c>
      <c r="B43" s="12" t="s">
        <v>365</v>
      </c>
      <c r="C43" s="55">
        <f>VLOOKUP($A43,'2025 Proportionate'!$A$2:$D$326,3,FALSE)</f>
        <v>3</v>
      </c>
      <c r="D43" s="14">
        <f>VLOOKUP($A43,'2025 Proportionate'!$A$2:$E$326,5,FALSE)</f>
        <v>732</v>
      </c>
      <c r="E43" s="15">
        <f>VLOOKUP($A43,'2025 Proportionate'!$A$2:$D$326,4,FALSE)</f>
        <v>2.8262559174733255E-5</v>
      </c>
      <c r="F43" s="55">
        <v>3</v>
      </c>
      <c r="G43" s="14">
        <v>687</v>
      </c>
      <c r="H43" s="20">
        <v>2.8106116203175986E-5</v>
      </c>
      <c r="I43" s="16">
        <v>2</v>
      </c>
      <c r="J43" s="14">
        <v>373</v>
      </c>
      <c r="K43" s="20">
        <v>1.8557063945879423E-5</v>
      </c>
      <c r="L43" s="16">
        <v>2</v>
      </c>
      <c r="M43" s="14">
        <v>473</v>
      </c>
      <c r="N43" s="20">
        <v>1.8298177958929748E-5</v>
      </c>
      <c r="P43" s="18">
        <f t="shared" si="3"/>
        <v>1</v>
      </c>
      <c r="Q43" s="19">
        <f t="shared" si="4"/>
        <v>0</v>
      </c>
      <c r="R43" s="14">
        <f t="shared" si="5"/>
        <v>45</v>
      </c>
    </row>
    <row r="44" spans="1:18" s="12" customFormat="1" ht="14.25" customHeight="1" x14ac:dyDescent="0.2">
      <c r="A44" s="11">
        <v>711790</v>
      </c>
      <c r="B44" s="12" t="s">
        <v>366</v>
      </c>
      <c r="C44" s="55">
        <f>VLOOKUP($A44,'2025 Proportionate'!$A$2:$D$326,3,FALSE)</f>
        <v>6</v>
      </c>
      <c r="D44" s="14">
        <f>VLOOKUP($A44,'2025 Proportionate'!$A$2:$E$326,5,FALSE)</f>
        <v>1464</v>
      </c>
      <c r="E44" s="15">
        <f>VLOOKUP($A44,'2025 Proportionate'!$A$2:$D$326,4,FALSE)</f>
        <v>5.652511834946651E-5</v>
      </c>
      <c r="F44" s="55">
        <v>5.333333333333333</v>
      </c>
      <c r="G44" s="14">
        <v>1220</v>
      </c>
      <c r="H44" s="20">
        <v>4.9966428805646192E-5</v>
      </c>
      <c r="I44" s="16">
        <v>6</v>
      </c>
      <c r="J44" s="14">
        <v>1118</v>
      </c>
      <c r="K44" s="20">
        <v>5.5671191837638273E-5</v>
      </c>
      <c r="L44" s="16">
        <v>4</v>
      </c>
      <c r="M44" s="14">
        <v>947</v>
      </c>
      <c r="N44" s="20">
        <v>3.6596355917859495E-5</v>
      </c>
      <c r="P44" s="18">
        <f t="shared" si="3"/>
        <v>1.125</v>
      </c>
      <c r="Q44" s="19">
        <f t="shared" si="4"/>
        <v>0.66666666666666696</v>
      </c>
      <c r="R44" s="14">
        <f t="shared" si="5"/>
        <v>244</v>
      </c>
    </row>
    <row r="45" spans="1:18" s="12" customFormat="1" ht="14.25" customHeight="1" x14ac:dyDescent="0.2">
      <c r="A45" s="11">
        <v>711800</v>
      </c>
      <c r="B45" s="12" t="s">
        <v>367</v>
      </c>
      <c r="C45" s="55">
        <f>VLOOKUP($A45,'2025 Proportionate'!$A$2:$D$326,3,FALSE)</f>
        <v>14</v>
      </c>
      <c r="D45" s="14">
        <f>VLOOKUP($A45,'2025 Proportionate'!$A$2:$E$326,5,FALSE)</f>
        <v>3416</v>
      </c>
      <c r="E45" s="15">
        <f>VLOOKUP($A45,'2025 Proportionate'!$A$2:$D$326,4,FALSE)</f>
        <v>1.3189194281542187E-4</v>
      </c>
      <c r="F45" s="55">
        <v>13.833333333333334</v>
      </c>
      <c r="G45" s="14">
        <v>3166</v>
      </c>
      <c r="H45" s="20">
        <v>1.2960042471464483E-4</v>
      </c>
      <c r="I45" s="16">
        <v>13.166666666666666</v>
      </c>
      <c r="J45" s="14">
        <v>2453</v>
      </c>
      <c r="K45" s="20">
        <v>1.2216733764370619E-4</v>
      </c>
      <c r="L45" s="16">
        <v>11.333333333333334</v>
      </c>
      <c r="M45" s="14">
        <v>2682</v>
      </c>
      <c r="N45" s="20">
        <v>1.0368967510060192E-4</v>
      </c>
      <c r="P45" s="18">
        <f t="shared" si="3"/>
        <v>1.0120481927710843</v>
      </c>
      <c r="Q45" s="19">
        <f t="shared" si="4"/>
        <v>0.16666666666666607</v>
      </c>
      <c r="R45" s="14">
        <f t="shared" si="5"/>
        <v>250</v>
      </c>
    </row>
    <row r="46" spans="1:18" s="12" customFormat="1" ht="14.25" customHeight="1" x14ac:dyDescent="0.2">
      <c r="A46" s="11">
        <v>711810</v>
      </c>
      <c r="B46" s="12" t="s">
        <v>368</v>
      </c>
      <c r="C46" s="55">
        <f>VLOOKUP($A46,'2025 Proportionate'!$A$2:$D$326,3,FALSE)</f>
        <v>28</v>
      </c>
      <c r="D46" s="14">
        <f>VLOOKUP($A46,'2025 Proportionate'!$A$2:$E$326,5,FALSE)</f>
        <v>6832</v>
      </c>
      <c r="E46" s="15">
        <f>VLOOKUP($A46,'2025 Proportionate'!$A$2:$D$326,4,FALSE)</f>
        <v>2.6378388563084374E-4</v>
      </c>
      <c r="F46" s="55">
        <v>28</v>
      </c>
      <c r="G46" s="14">
        <v>6408</v>
      </c>
      <c r="H46" s="20">
        <v>2.6232375122964253E-4</v>
      </c>
      <c r="I46" s="16">
        <v>29.833333333333332</v>
      </c>
      <c r="J46" s="14">
        <v>5558</v>
      </c>
      <c r="K46" s="20">
        <v>2.7680953719270139E-4</v>
      </c>
      <c r="L46" s="16">
        <v>27.833333333333332</v>
      </c>
      <c r="M46" s="14">
        <v>6586</v>
      </c>
      <c r="N46" s="20">
        <v>2.5464964326177232E-4</v>
      </c>
      <c r="P46" s="18">
        <f t="shared" si="3"/>
        <v>1</v>
      </c>
      <c r="Q46" s="19">
        <f t="shared" si="4"/>
        <v>0</v>
      </c>
      <c r="R46" s="14">
        <f t="shared" si="5"/>
        <v>424</v>
      </c>
    </row>
    <row r="47" spans="1:18" s="12" customFormat="1" ht="14.25" customHeight="1" x14ac:dyDescent="0.2">
      <c r="A47" s="11">
        <v>711820</v>
      </c>
      <c r="B47" s="12" t="s">
        <v>369</v>
      </c>
      <c r="C47" s="55">
        <f>VLOOKUP($A47,'2025 Proportionate'!$A$2:$D$326,3,FALSE)</f>
        <v>4</v>
      </c>
      <c r="D47" s="14">
        <f>VLOOKUP($A47,'2025 Proportionate'!$A$2:$E$326,5,FALSE)</f>
        <v>976</v>
      </c>
      <c r="E47" s="15">
        <f>VLOOKUP($A47,'2025 Proportionate'!$A$2:$D$326,4,FALSE)</f>
        <v>3.7683412232977678E-5</v>
      </c>
      <c r="F47" s="55">
        <v>4</v>
      </c>
      <c r="G47" s="14">
        <v>915</v>
      </c>
      <c r="H47" s="20">
        <v>3.7474821604234646E-5</v>
      </c>
      <c r="I47" s="16">
        <v>4</v>
      </c>
      <c r="J47" s="14">
        <v>745</v>
      </c>
      <c r="K47" s="20">
        <v>3.7114127891758846E-5</v>
      </c>
      <c r="L47" s="16">
        <v>2</v>
      </c>
      <c r="M47" s="14">
        <v>473</v>
      </c>
      <c r="N47" s="20">
        <v>1.8298177958929748E-5</v>
      </c>
      <c r="P47" s="18">
        <f t="shared" si="3"/>
        <v>1</v>
      </c>
      <c r="Q47" s="19">
        <f t="shared" si="4"/>
        <v>0</v>
      </c>
      <c r="R47" s="14">
        <f t="shared" si="5"/>
        <v>61</v>
      </c>
    </row>
    <row r="48" spans="1:18" s="12" customFormat="1" ht="14.25" customHeight="1" x14ac:dyDescent="0.2">
      <c r="A48" s="11">
        <v>711830</v>
      </c>
      <c r="B48" s="12" t="s">
        <v>370</v>
      </c>
      <c r="C48" s="55">
        <f>VLOOKUP($A48,'2025 Proportionate'!$A$2:$D$326,3,FALSE)</f>
        <v>14.333333333333334</v>
      </c>
      <c r="D48" s="14">
        <f>VLOOKUP($A48,'2025 Proportionate'!$A$2:$E$326,5,FALSE)</f>
        <v>3497</v>
      </c>
      <c r="E48" s="15">
        <f>VLOOKUP($A48,'2025 Proportionate'!$A$2:$D$326,4,FALSE)</f>
        <v>1.3503222716817001E-4</v>
      </c>
      <c r="F48" s="55">
        <v>16.166666666666668</v>
      </c>
      <c r="G48" s="14">
        <v>3700</v>
      </c>
      <c r="H48" s="20">
        <v>1.5146073731711504E-4</v>
      </c>
      <c r="I48" s="16">
        <v>16.5</v>
      </c>
      <c r="J48" s="14">
        <v>3074</v>
      </c>
      <c r="K48" s="20">
        <v>1.5309577755350526E-4</v>
      </c>
      <c r="L48" s="16">
        <v>14.333333333333334</v>
      </c>
      <c r="M48" s="14">
        <v>3392</v>
      </c>
      <c r="N48" s="20">
        <v>1.3113694203899655E-4</v>
      </c>
      <c r="P48" s="18">
        <f t="shared" si="3"/>
        <v>0.88659793814432986</v>
      </c>
      <c r="Q48" s="19">
        <f t="shared" si="4"/>
        <v>-1.8333333333333339</v>
      </c>
      <c r="R48" s="14">
        <f t="shared" si="5"/>
        <v>-203</v>
      </c>
    </row>
    <row r="49" spans="1:18" s="12" customFormat="1" ht="14.25" customHeight="1" x14ac:dyDescent="0.2">
      <c r="A49" s="11">
        <v>711840</v>
      </c>
      <c r="B49" s="12" t="s">
        <v>371</v>
      </c>
      <c r="C49" s="55">
        <f>VLOOKUP($A49,'2025 Proportionate'!$A$2:$D$326,3,FALSE)</f>
        <v>2</v>
      </c>
      <c r="D49" s="14">
        <f>VLOOKUP($A49,'2025 Proportionate'!$A$2:$E$326,5,FALSE)</f>
        <v>488</v>
      </c>
      <c r="E49" s="15">
        <f>VLOOKUP($A49,'2025 Proportionate'!$A$2:$D$326,4,FALSE)</f>
        <v>1.8841706116488839E-5</v>
      </c>
      <c r="F49" s="55">
        <v>2</v>
      </c>
      <c r="G49" s="14">
        <v>458</v>
      </c>
      <c r="H49" s="20">
        <v>1.8737410802117323E-5</v>
      </c>
      <c r="I49" s="16">
        <v>2</v>
      </c>
      <c r="J49" s="14">
        <v>373</v>
      </c>
      <c r="K49" s="20">
        <v>1.8557063945879423E-5</v>
      </c>
      <c r="L49" s="16">
        <v>2</v>
      </c>
      <c r="M49" s="14">
        <v>473</v>
      </c>
      <c r="N49" s="20">
        <v>1.8298177958929748E-5</v>
      </c>
      <c r="P49" s="18">
        <f t="shared" si="3"/>
        <v>1</v>
      </c>
      <c r="Q49" s="19">
        <f t="shared" si="4"/>
        <v>0</v>
      </c>
      <c r="R49" s="14">
        <f t="shared" si="5"/>
        <v>30</v>
      </c>
    </row>
    <row r="50" spans="1:18" s="12" customFormat="1" ht="14.25" customHeight="1" x14ac:dyDescent="0.2">
      <c r="A50" s="11">
        <v>711850</v>
      </c>
      <c r="B50" s="12" t="s">
        <v>372</v>
      </c>
      <c r="C50" s="55">
        <f>VLOOKUP($A50,'2025 Proportionate'!$A$2:$D$326,3,FALSE)</f>
        <v>9</v>
      </c>
      <c r="D50" s="14">
        <f>VLOOKUP($A50,'2025 Proportionate'!$A$2:$E$326,5,FALSE)</f>
        <v>2196</v>
      </c>
      <c r="E50" s="15">
        <f>VLOOKUP($A50,'2025 Proportionate'!$A$2:$D$326,4,FALSE)</f>
        <v>8.4787677524199775E-5</v>
      </c>
      <c r="F50" s="55">
        <v>8.1666666666666661</v>
      </c>
      <c r="G50" s="14">
        <v>1869</v>
      </c>
      <c r="H50" s="20">
        <v>7.6511094108645735E-5</v>
      </c>
      <c r="I50" s="16">
        <v>9.8333333333333339</v>
      </c>
      <c r="J50" s="14">
        <v>1832</v>
      </c>
      <c r="K50" s="20">
        <v>9.1238897733907174E-5</v>
      </c>
      <c r="L50" s="16">
        <v>4</v>
      </c>
      <c r="M50" s="14">
        <v>947</v>
      </c>
      <c r="N50" s="20">
        <v>3.6596355917859495E-5</v>
      </c>
      <c r="P50" s="18">
        <f t="shared" si="3"/>
        <v>1.1020408163265307</v>
      </c>
      <c r="Q50" s="19">
        <f t="shared" si="4"/>
        <v>0.83333333333333393</v>
      </c>
      <c r="R50" s="14">
        <f t="shared" si="5"/>
        <v>327</v>
      </c>
    </row>
    <row r="51" spans="1:18" s="12" customFormat="1" ht="14.25" customHeight="1" x14ac:dyDescent="0.2">
      <c r="A51" s="11">
        <v>711860</v>
      </c>
      <c r="B51" s="12" t="s">
        <v>373</v>
      </c>
      <c r="C51" s="55">
        <f>VLOOKUP($A51,'2025 Proportionate'!$A$2:$D$326,3,FALSE)</f>
        <v>11.666666666666666</v>
      </c>
      <c r="D51" s="14">
        <f>VLOOKUP($A51,'2025 Proportionate'!$A$2:$E$326,5,FALSE)</f>
        <v>2847</v>
      </c>
      <c r="E51" s="15">
        <f>VLOOKUP($A51,'2025 Proportionate'!$A$2:$D$326,4,FALSE)</f>
        <v>1.0990995234618488E-4</v>
      </c>
      <c r="F51" s="55">
        <v>12.5</v>
      </c>
      <c r="G51" s="14">
        <v>2861</v>
      </c>
      <c r="H51" s="20">
        <v>1.1710881751323327E-4</v>
      </c>
      <c r="I51" s="16">
        <v>10.166666666666666</v>
      </c>
      <c r="J51" s="14">
        <v>1894</v>
      </c>
      <c r="K51" s="20">
        <v>9.4331741724887065E-5</v>
      </c>
      <c r="L51" s="16">
        <v>12.833333333333334</v>
      </c>
      <c r="M51" s="14">
        <v>3037</v>
      </c>
      <c r="N51" s="20">
        <v>1.1741330856979922E-4</v>
      </c>
      <c r="P51" s="18">
        <f t="shared" si="3"/>
        <v>0.93333333333333324</v>
      </c>
      <c r="Q51" s="19">
        <f t="shared" si="4"/>
        <v>-0.83333333333333393</v>
      </c>
      <c r="R51" s="14">
        <f t="shared" si="5"/>
        <v>-14</v>
      </c>
    </row>
    <row r="52" spans="1:18" s="12" customFormat="1" ht="14.25" customHeight="1" x14ac:dyDescent="0.2">
      <c r="A52" s="11">
        <v>711870</v>
      </c>
      <c r="B52" s="12" t="s">
        <v>374</v>
      </c>
      <c r="C52" s="55">
        <f>VLOOKUP($A52,'2025 Proportionate'!$A$2:$D$326,3,FALSE)</f>
        <v>14.666666666666666</v>
      </c>
      <c r="D52" s="14">
        <f>VLOOKUP($A52,'2025 Proportionate'!$A$2:$E$326,5,FALSE)</f>
        <v>3579</v>
      </c>
      <c r="E52" s="15">
        <f>VLOOKUP($A52,'2025 Proportionate'!$A$2:$D$326,4,FALSE)</f>
        <v>1.3817251152091814E-4</v>
      </c>
      <c r="F52" s="55">
        <v>15</v>
      </c>
      <c r="G52" s="14">
        <v>3433</v>
      </c>
      <c r="H52" s="20">
        <v>1.4053058101587992E-4</v>
      </c>
      <c r="I52" s="16">
        <v>14.833333333333334</v>
      </c>
      <c r="J52" s="14">
        <v>2763</v>
      </c>
      <c r="K52" s="20">
        <v>1.3763155759860573E-4</v>
      </c>
      <c r="L52" s="16">
        <v>15</v>
      </c>
      <c r="M52" s="14">
        <v>3549</v>
      </c>
      <c r="N52" s="20">
        <v>1.3723633469197311E-4</v>
      </c>
      <c r="P52" s="18">
        <f t="shared" si="3"/>
        <v>0.97777777777777775</v>
      </c>
      <c r="Q52" s="19">
        <f t="shared" si="4"/>
        <v>-0.33333333333333393</v>
      </c>
      <c r="R52" s="14">
        <f t="shared" si="5"/>
        <v>146</v>
      </c>
    </row>
    <row r="53" spans="1:18" s="12" customFormat="1" ht="14.25" customHeight="1" x14ac:dyDescent="0.2">
      <c r="A53" s="11">
        <v>711880</v>
      </c>
      <c r="B53" s="12" t="s">
        <v>375</v>
      </c>
      <c r="C53" s="55">
        <f>VLOOKUP($A53,'2025 Proportionate'!$A$2:$D$326,3,FALSE)</f>
        <v>7</v>
      </c>
      <c r="D53" s="14">
        <f>VLOOKUP($A53,'2025 Proportionate'!$A$2:$E$326,5,FALSE)</f>
        <v>1708</v>
      </c>
      <c r="E53" s="15">
        <f>VLOOKUP($A53,'2025 Proportionate'!$A$2:$D$326,4,FALSE)</f>
        <v>6.5945971407710936E-5</v>
      </c>
      <c r="F53" s="55">
        <v>7.166666666666667</v>
      </c>
      <c r="G53" s="14">
        <v>1640</v>
      </c>
      <c r="H53" s="20">
        <v>6.7142388707587075E-5</v>
      </c>
      <c r="I53" s="16">
        <v>8</v>
      </c>
      <c r="J53" s="14">
        <v>1490</v>
      </c>
      <c r="K53" s="20">
        <v>7.4228255783517693E-5</v>
      </c>
      <c r="L53" s="16">
        <v>6</v>
      </c>
      <c r="M53" s="14">
        <v>1420</v>
      </c>
      <c r="N53" s="20">
        <v>5.4894533876789246E-5</v>
      </c>
      <c r="P53" s="18">
        <f t="shared" si="3"/>
        <v>0.97674418604651159</v>
      </c>
      <c r="Q53" s="19">
        <f t="shared" si="4"/>
        <v>-0.16666666666666696</v>
      </c>
      <c r="R53" s="14">
        <f t="shared" si="5"/>
        <v>68</v>
      </c>
    </row>
    <row r="54" spans="1:18" s="12" customFormat="1" ht="14.25" customHeight="1" x14ac:dyDescent="0.2">
      <c r="A54" s="11">
        <v>711890</v>
      </c>
      <c r="B54" s="12" t="s">
        <v>376</v>
      </c>
      <c r="C54" s="55">
        <f>VLOOKUP($A54,'2025 Proportionate'!$A$2:$D$326,3,FALSE)</f>
        <v>3</v>
      </c>
      <c r="D54" s="14">
        <f>VLOOKUP($A54,'2025 Proportionate'!$A$2:$E$326,5,FALSE)</f>
        <v>732</v>
      </c>
      <c r="E54" s="15">
        <f>VLOOKUP($A54,'2025 Proportionate'!$A$2:$D$326,4,FALSE)</f>
        <v>2.8262559174733255E-5</v>
      </c>
      <c r="F54" s="55">
        <v>3</v>
      </c>
      <c r="G54" s="14">
        <v>687</v>
      </c>
      <c r="H54" s="20">
        <v>2.8106116203175986E-5</v>
      </c>
      <c r="I54" s="16">
        <v>3</v>
      </c>
      <c r="J54" s="14">
        <v>559</v>
      </c>
      <c r="K54" s="20">
        <v>2.7835595918819137E-5</v>
      </c>
      <c r="L54" s="16">
        <v>1</v>
      </c>
      <c r="M54" s="14">
        <v>237</v>
      </c>
      <c r="N54" s="20">
        <v>9.1490889794648738E-6</v>
      </c>
      <c r="P54" s="18">
        <f t="shared" si="3"/>
        <v>1</v>
      </c>
      <c r="Q54" s="19">
        <f t="shared" si="4"/>
        <v>0</v>
      </c>
      <c r="R54" s="14">
        <f t="shared" si="5"/>
        <v>45</v>
      </c>
    </row>
    <row r="55" spans="1:18" s="12" customFormat="1" ht="14.25" customHeight="1" x14ac:dyDescent="0.2">
      <c r="A55" s="11">
        <v>711900</v>
      </c>
      <c r="B55" s="12" t="s">
        <v>377</v>
      </c>
      <c r="C55" s="55">
        <f>VLOOKUP($A55,'2025 Proportionate'!$A$2:$D$326,3,FALSE)</f>
        <v>7.333333333333333</v>
      </c>
      <c r="D55" s="14">
        <f>VLOOKUP($A55,'2025 Proportionate'!$A$2:$E$326,5,FALSE)</f>
        <v>1789</v>
      </c>
      <c r="E55" s="15">
        <f>VLOOKUP($A55,'2025 Proportionate'!$A$2:$D$326,4,FALSE)</f>
        <v>6.9086255760459072E-5</v>
      </c>
      <c r="F55" s="55">
        <v>8</v>
      </c>
      <c r="G55" s="14">
        <v>1831</v>
      </c>
      <c r="H55" s="20">
        <v>7.4949643208469292E-5</v>
      </c>
      <c r="I55" s="16">
        <v>10</v>
      </c>
      <c r="J55" s="14">
        <v>1863</v>
      </c>
      <c r="K55" s="20">
        <v>9.2785319729397119E-5</v>
      </c>
      <c r="L55" s="16">
        <v>8.6666666666666661</v>
      </c>
      <c r="M55" s="14">
        <v>2051</v>
      </c>
      <c r="N55" s="20">
        <v>7.9292104488695581E-5</v>
      </c>
      <c r="P55" s="18">
        <f t="shared" si="3"/>
        <v>0.91666666666666663</v>
      </c>
      <c r="Q55" s="19">
        <f t="shared" si="4"/>
        <v>-0.66666666666666696</v>
      </c>
      <c r="R55" s="14">
        <f t="shared" si="5"/>
        <v>-42</v>
      </c>
    </row>
    <row r="56" spans="1:18" s="12" customFormat="1" ht="14.25" customHeight="1" x14ac:dyDescent="0.2">
      <c r="A56" s="11">
        <v>711910</v>
      </c>
      <c r="B56" s="12" t="s">
        <v>378</v>
      </c>
      <c r="C56" s="55">
        <f>VLOOKUP($A56,'2025 Proportionate'!$A$2:$D$326,3,FALSE)</f>
        <v>12</v>
      </c>
      <c r="D56" s="14">
        <f>VLOOKUP($A56,'2025 Proportionate'!$A$2:$E$326,5,FALSE)</f>
        <v>2928</v>
      </c>
      <c r="E56" s="15">
        <f>VLOOKUP($A56,'2025 Proportionate'!$A$2:$D$326,4,FALSE)</f>
        <v>1.1305023669893302E-4</v>
      </c>
      <c r="F56" s="55">
        <v>10.5</v>
      </c>
      <c r="G56" s="14">
        <v>2403</v>
      </c>
      <c r="H56" s="20">
        <v>9.8371406711115941E-5</v>
      </c>
      <c r="I56" s="16">
        <v>10</v>
      </c>
      <c r="J56" s="14">
        <v>1863</v>
      </c>
      <c r="K56" s="20">
        <v>9.2785319729397119E-5</v>
      </c>
      <c r="L56" s="16">
        <v>9</v>
      </c>
      <c r="M56" s="14">
        <v>2130</v>
      </c>
      <c r="N56" s="20">
        <v>8.2341800815183876E-5</v>
      </c>
      <c r="P56" s="18">
        <f t="shared" si="3"/>
        <v>1.1428571428571428</v>
      </c>
      <c r="Q56" s="19">
        <f t="shared" si="4"/>
        <v>1.5</v>
      </c>
      <c r="R56" s="14">
        <f t="shared" si="5"/>
        <v>525</v>
      </c>
    </row>
    <row r="57" spans="1:18" s="12" customFormat="1" ht="14.25" customHeight="1" x14ac:dyDescent="0.2">
      <c r="A57" s="11">
        <v>711920</v>
      </c>
      <c r="B57" s="12" t="s">
        <v>379</v>
      </c>
      <c r="C57" s="55">
        <f>VLOOKUP($A57,'2025 Proportionate'!$A$2:$D$326,3,FALSE)</f>
        <v>2.8333333333333335</v>
      </c>
      <c r="D57" s="14">
        <f>VLOOKUP($A57,'2025 Proportionate'!$A$2:$E$326,5,FALSE)</f>
        <v>691</v>
      </c>
      <c r="E57" s="15">
        <f>VLOOKUP($A57,'2025 Proportionate'!$A$2:$D$326,4,FALSE)</f>
        <v>2.6692416998359187E-5</v>
      </c>
      <c r="F57" s="55">
        <v>3</v>
      </c>
      <c r="G57" s="14">
        <v>687</v>
      </c>
      <c r="H57" s="20">
        <v>2.8106116203175986E-5</v>
      </c>
      <c r="I57" s="16">
        <v>2</v>
      </c>
      <c r="J57" s="14">
        <v>373</v>
      </c>
      <c r="K57" s="20">
        <v>1.8557063945879423E-5</v>
      </c>
      <c r="L57" s="16">
        <v>3.8333333333333335</v>
      </c>
      <c r="M57" s="14">
        <v>907</v>
      </c>
      <c r="N57" s="20">
        <v>3.5071507754615355E-5</v>
      </c>
      <c r="P57" s="18">
        <f t="shared" si="3"/>
        <v>0.94444444444444453</v>
      </c>
      <c r="Q57" s="19">
        <f t="shared" si="4"/>
        <v>-0.16666666666666652</v>
      </c>
      <c r="R57" s="14">
        <f t="shared" si="5"/>
        <v>4</v>
      </c>
    </row>
    <row r="58" spans="1:18" s="12" customFormat="1" ht="14.25" customHeight="1" x14ac:dyDescent="0.2">
      <c r="A58" s="11">
        <v>711930</v>
      </c>
      <c r="B58" s="12" t="s">
        <v>380</v>
      </c>
      <c r="C58" s="55">
        <f>VLOOKUP($A58,'2025 Proportionate'!$A$2:$D$326,3,FALSE)</f>
        <v>7.833333333333333</v>
      </c>
      <c r="D58" s="14">
        <f>VLOOKUP($A58,'2025 Proportionate'!$A$2:$E$326,5,FALSE)</f>
        <v>1911</v>
      </c>
      <c r="E58" s="15">
        <f>VLOOKUP($A58,'2025 Proportionate'!$A$2:$D$326,4,FALSE)</f>
        <v>7.3796682289581274E-5</v>
      </c>
      <c r="F58" s="55">
        <v>8</v>
      </c>
      <c r="G58" s="14">
        <v>1831</v>
      </c>
      <c r="H58" s="20">
        <v>7.4949643208469292E-5</v>
      </c>
      <c r="I58" s="16">
        <v>7</v>
      </c>
      <c r="J58" s="14">
        <v>1304</v>
      </c>
      <c r="K58" s="20">
        <v>6.494972381057798E-5</v>
      </c>
      <c r="L58" s="16">
        <v>7.5</v>
      </c>
      <c r="M58" s="14">
        <v>1775</v>
      </c>
      <c r="N58" s="20">
        <v>6.8618167345986555E-5</v>
      </c>
      <c r="P58" s="18">
        <f t="shared" si="3"/>
        <v>0.97916666666666663</v>
      </c>
      <c r="Q58" s="19">
        <f t="shared" si="4"/>
        <v>-0.16666666666666696</v>
      </c>
      <c r="R58" s="14">
        <f t="shared" si="5"/>
        <v>80</v>
      </c>
    </row>
    <row r="59" spans="1:18" s="12" customFormat="1" ht="14.25" customHeight="1" x14ac:dyDescent="0.2">
      <c r="A59" s="11">
        <v>711940</v>
      </c>
      <c r="B59" s="12" t="s">
        <v>381</v>
      </c>
      <c r="C59" s="55">
        <f>VLOOKUP($A59,'2025 Proportionate'!$A$2:$D$326,3,FALSE)</f>
        <v>10</v>
      </c>
      <c r="D59" s="14">
        <f>VLOOKUP($A59,'2025 Proportionate'!$A$2:$E$326,5,FALSE)</f>
        <v>2440</v>
      </c>
      <c r="E59" s="15">
        <f>VLOOKUP($A59,'2025 Proportionate'!$A$2:$D$326,4,FALSE)</f>
        <v>9.4208530582444195E-5</v>
      </c>
      <c r="F59" s="55">
        <v>9.1666666666666661</v>
      </c>
      <c r="G59" s="14">
        <v>2098</v>
      </c>
      <c r="H59" s="20">
        <v>8.5879799509704395E-5</v>
      </c>
      <c r="I59" s="16">
        <v>9</v>
      </c>
      <c r="J59" s="14">
        <v>1677</v>
      </c>
      <c r="K59" s="20">
        <v>8.3506787756457406E-5</v>
      </c>
      <c r="L59" s="16">
        <v>9</v>
      </c>
      <c r="M59" s="14">
        <v>2130</v>
      </c>
      <c r="N59" s="20">
        <v>8.2341800815183876E-5</v>
      </c>
      <c r="P59" s="18">
        <f t="shared" si="3"/>
        <v>1.0909090909090911</v>
      </c>
      <c r="Q59" s="19">
        <f t="shared" si="4"/>
        <v>0.83333333333333393</v>
      </c>
      <c r="R59" s="14">
        <f t="shared" si="5"/>
        <v>342</v>
      </c>
    </row>
    <row r="60" spans="1:18" s="12" customFormat="1" ht="14.25" customHeight="1" x14ac:dyDescent="0.2">
      <c r="A60" s="11">
        <v>711950</v>
      </c>
      <c r="B60" s="12" t="s">
        <v>382</v>
      </c>
      <c r="C60" s="55">
        <f>VLOOKUP($A60,'2025 Proportionate'!$A$2:$D$326,3,FALSE)</f>
        <v>11.166666666666666</v>
      </c>
      <c r="D60" s="14">
        <f>VLOOKUP($A60,'2025 Proportionate'!$A$2:$E$326,5,FALSE)</f>
        <v>2725</v>
      </c>
      <c r="E60" s="15">
        <f>VLOOKUP($A60,'2025 Proportionate'!$A$2:$D$326,4,FALSE)</f>
        <v>1.0519952581706267E-4</v>
      </c>
      <c r="F60" s="55">
        <v>10.666666666666666</v>
      </c>
      <c r="G60" s="14">
        <v>2441</v>
      </c>
      <c r="H60" s="20">
        <v>9.9932857611292384E-5</v>
      </c>
      <c r="I60" s="16">
        <v>13</v>
      </c>
      <c r="J60" s="14">
        <v>2422</v>
      </c>
      <c r="K60" s="20">
        <v>1.2062091564821626E-4</v>
      </c>
      <c r="L60" s="16">
        <v>13</v>
      </c>
      <c r="M60" s="14">
        <v>3076</v>
      </c>
      <c r="N60" s="20">
        <v>1.1893815673304337E-4</v>
      </c>
      <c r="P60" s="18">
        <f t="shared" si="3"/>
        <v>1.046875</v>
      </c>
      <c r="Q60" s="19">
        <f t="shared" si="4"/>
        <v>0.5</v>
      </c>
      <c r="R60" s="14">
        <f t="shared" si="5"/>
        <v>284</v>
      </c>
    </row>
    <row r="61" spans="1:18" s="12" customFormat="1" ht="14.25" customHeight="1" x14ac:dyDescent="0.2">
      <c r="A61" s="11">
        <v>711960</v>
      </c>
      <c r="B61" s="12" t="s">
        <v>383</v>
      </c>
      <c r="C61" s="56">
        <f>VLOOKUP($A61,'2025 Proportionate'!$A$2:$D$326,3,FALSE)</f>
        <v>1</v>
      </c>
      <c r="D61" s="22">
        <f>VLOOKUP($A61,'2025 Proportionate'!$A$2:$E$326,5,FALSE)</f>
        <v>244</v>
      </c>
      <c r="E61" s="23">
        <f>VLOOKUP($A61,'2025 Proportionate'!$A$2:$D$326,4,FALSE)</f>
        <v>9.4208530582444195E-6</v>
      </c>
      <c r="F61" s="56">
        <v>1</v>
      </c>
      <c r="G61" s="22">
        <v>229</v>
      </c>
      <c r="H61" s="25">
        <v>9.3687054010586615E-6</v>
      </c>
      <c r="I61" s="24">
        <v>1</v>
      </c>
      <c r="J61" s="22">
        <v>186</v>
      </c>
      <c r="K61" s="25">
        <v>9.2785319729397116E-6</v>
      </c>
      <c r="L61" s="24">
        <v>2</v>
      </c>
      <c r="M61" s="22">
        <v>473</v>
      </c>
      <c r="N61" s="25">
        <v>1.8298177958929748E-5</v>
      </c>
      <c r="P61" s="26">
        <f t="shared" si="3"/>
        <v>1</v>
      </c>
      <c r="Q61" s="27">
        <f t="shared" si="4"/>
        <v>0</v>
      </c>
      <c r="R61" s="22">
        <f t="shared" si="5"/>
        <v>15</v>
      </c>
    </row>
    <row r="62" spans="1:18" s="12" customFormat="1" ht="14.25" customHeight="1" x14ac:dyDescent="0.2">
      <c r="A62" s="11"/>
      <c r="B62" s="12" t="s">
        <v>384</v>
      </c>
      <c r="C62" s="55">
        <f>SUM(C8:C61)</f>
        <v>697.83333333333337</v>
      </c>
      <c r="D62" s="14">
        <f>SUM(D8:D61)</f>
        <v>170272</v>
      </c>
      <c r="E62" s="17">
        <f>SUM(E8:E61)</f>
        <v>6.5741852924782324E-3</v>
      </c>
      <c r="F62" s="55">
        <v>702.33333333333314</v>
      </c>
      <c r="G62" s="14">
        <v>160730</v>
      </c>
      <c r="H62" s="17">
        <v>6.5799540933435359E-3</v>
      </c>
      <c r="I62" s="16">
        <v>712.83333333333337</v>
      </c>
      <c r="J62" s="14">
        <v>132797</v>
      </c>
      <c r="K62" s="17">
        <v>6.6140468747105238E-3</v>
      </c>
      <c r="L62" s="16">
        <v>699.33333333333337</v>
      </c>
      <c r="M62" s="14">
        <v>165484</v>
      </c>
      <c r="N62" s="17">
        <v>6.3982628929724339E-3</v>
      </c>
      <c r="P62" s="18">
        <f t="shared" si="3"/>
        <v>0.99359278595159028</v>
      </c>
      <c r="Q62" s="19">
        <f t="shared" si="4"/>
        <v>-4.4999999999997726</v>
      </c>
      <c r="R62" s="14">
        <f t="shared" si="5"/>
        <v>9542</v>
      </c>
    </row>
    <row r="63" spans="1:18" s="12" customFormat="1" ht="14.25" customHeight="1" x14ac:dyDescent="0.2">
      <c r="A63" s="11"/>
      <c r="B63" s="12" t="s">
        <v>385</v>
      </c>
      <c r="C63" s="55"/>
      <c r="D63" s="14"/>
      <c r="E63" s="17"/>
      <c r="F63" s="55"/>
      <c r="G63" s="14"/>
      <c r="H63" s="17"/>
      <c r="I63" s="16"/>
      <c r="J63" s="14"/>
      <c r="K63" s="17"/>
      <c r="L63" s="16"/>
      <c r="M63" s="14"/>
      <c r="N63" s="17"/>
      <c r="P63" s="18"/>
      <c r="Q63" s="19"/>
      <c r="R63" s="14"/>
    </row>
    <row r="64" spans="1:18" s="12" customFormat="1" ht="14.25" customHeight="1" x14ac:dyDescent="0.2">
      <c r="A64" s="21" t="s">
        <v>386</v>
      </c>
      <c r="C64" s="55"/>
      <c r="D64" s="14"/>
      <c r="E64" s="17"/>
      <c r="F64" s="55"/>
      <c r="G64" s="14"/>
      <c r="H64" s="17"/>
      <c r="I64" s="16"/>
      <c r="J64" s="14"/>
      <c r="K64" s="17"/>
      <c r="L64" s="16"/>
      <c r="M64" s="14"/>
      <c r="N64" s="17"/>
      <c r="P64" s="18"/>
      <c r="Q64" s="19"/>
      <c r="R64" s="14"/>
    </row>
    <row r="65" spans="1:18" s="12" customFormat="1" ht="14.25" customHeight="1" x14ac:dyDescent="0.2">
      <c r="A65" s="11">
        <v>711970</v>
      </c>
      <c r="B65" s="12" t="s">
        <v>387</v>
      </c>
      <c r="C65" s="55">
        <f>VLOOKUP($A65,'2025 Proportionate'!$A$2:$D$326,3,FALSE)</f>
        <v>185.66666666666666</v>
      </c>
      <c r="D65" s="14">
        <f>VLOOKUP($A65,'2025 Proportionate'!$A$2:$E$326,5,FALSE)</f>
        <v>45304</v>
      </c>
      <c r="E65" s="15">
        <f>VLOOKUP($A65,'2025 Proportionate'!$A$2:$D$326,4,FALSE)</f>
        <v>1.7491383844807137E-3</v>
      </c>
      <c r="F65" s="55">
        <v>190.66666666666666</v>
      </c>
      <c r="G65" s="14">
        <v>43633</v>
      </c>
      <c r="H65" s="20">
        <v>1.7862998298018515E-3</v>
      </c>
      <c r="I65" s="16">
        <v>199.33333333333334</v>
      </c>
      <c r="J65" s="14">
        <v>37135</v>
      </c>
      <c r="K65" s="20">
        <v>1.8495207066059826E-3</v>
      </c>
      <c r="L65" s="16">
        <v>212.66666666666666</v>
      </c>
      <c r="M65" s="14">
        <v>50323</v>
      </c>
      <c r="N65" s="20">
        <v>1.9457062562995299E-3</v>
      </c>
      <c r="P65" s="18">
        <f t="shared" ref="P65:P80" si="6">C65/F65</f>
        <v>0.97377622377622375</v>
      </c>
      <c r="Q65" s="19">
        <f t="shared" ref="Q65:Q80" si="7">C65-F65</f>
        <v>-5</v>
      </c>
      <c r="R65" s="14">
        <f t="shared" ref="R65:R80" si="8">D65-G65</f>
        <v>1671</v>
      </c>
    </row>
    <row r="66" spans="1:18" s="12" customFormat="1" ht="14.25" customHeight="1" x14ac:dyDescent="0.2">
      <c r="A66" s="11">
        <v>711980</v>
      </c>
      <c r="B66" s="12" t="s">
        <v>388</v>
      </c>
      <c r="C66" s="55">
        <f>VLOOKUP($A66,'2025 Proportionate'!$A$2:$D$326,3,FALSE)</f>
        <v>298.5</v>
      </c>
      <c r="D66" s="14">
        <f>VLOOKUP($A66,'2025 Proportionate'!$A$2:$E$326,5,FALSE)</f>
        <v>72835</v>
      </c>
      <c r="E66" s="15">
        <f>VLOOKUP($A66,'2025 Proportionate'!$A$2:$D$326,4,FALSE)</f>
        <v>2.8121246378859589E-3</v>
      </c>
      <c r="F66" s="55">
        <v>295.83333333333331</v>
      </c>
      <c r="G66" s="14">
        <v>67699</v>
      </c>
      <c r="H66" s="20">
        <v>2.7715753478131872E-3</v>
      </c>
      <c r="I66" s="16">
        <v>290.16666666666669</v>
      </c>
      <c r="J66" s="14">
        <v>54056</v>
      </c>
      <c r="K66" s="20">
        <v>2.6923206941480067E-3</v>
      </c>
      <c r="L66" s="16">
        <v>286</v>
      </c>
      <c r="M66" s="14">
        <v>67676</v>
      </c>
      <c r="N66" s="20">
        <v>2.616639448126954E-3</v>
      </c>
      <c r="P66" s="18">
        <f t="shared" si="6"/>
        <v>1.0090140845070423</v>
      </c>
      <c r="Q66" s="19">
        <f t="shared" si="7"/>
        <v>2.6666666666666856</v>
      </c>
      <c r="R66" s="14">
        <f t="shared" si="8"/>
        <v>5136</v>
      </c>
    </row>
    <row r="67" spans="1:18" s="12" customFormat="1" ht="14.25" customHeight="1" x14ac:dyDescent="0.2">
      <c r="A67" s="11">
        <v>711990</v>
      </c>
      <c r="B67" s="12" t="s">
        <v>389</v>
      </c>
      <c r="C67" s="55">
        <f>VLOOKUP($A67,'2025 Proportionate'!$A$2:$D$326,3,FALSE)</f>
        <v>216.33333333333334</v>
      </c>
      <c r="D67" s="14">
        <f>VLOOKUP($A67,'2025 Proportionate'!$A$2:$E$326,5,FALSE)</f>
        <v>52786</v>
      </c>
      <c r="E67" s="15">
        <f>VLOOKUP($A67,'2025 Proportionate'!$A$2:$D$326,4,FALSE)</f>
        <v>2.0380445449335429E-3</v>
      </c>
      <c r="F67" s="55">
        <v>211.5</v>
      </c>
      <c r="G67" s="14">
        <v>48400</v>
      </c>
      <c r="H67" s="20">
        <v>1.981481192323907E-3</v>
      </c>
      <c r="I67" s="16">
        <v>207.16666666666666</v>
      </c>
      <c r="J67" s="14">
        <v>38594</v>
      </c>
      <c r="K67" s="20">
        <v>1.9222025403940102E-3</v>
      </c>
      <c r="L67" s="16">
        <v>206.33333333333334</v>
      </c>
      <c r="M67" s="14">
        <v>48825</v>
      </c>
      <c r="N67" s="20">
        <v>1.8877620260962526E-3</v>
      </c>
      <c r="P67" s="18">
        <f t="shared" si="6"/>
        <v>1.0228526398739166</v>
      </c>
      <c r="Q67" s="19">
        <f t="shared" si="7"/>
        <v>4.8333333333333428</v>
      </c>
      <c r="R67" s="14">
        <f t="shared" si="8"/>
        <v>4386</v>
      </c>
    </row>
    <row r="68" spans="1:18" s="12" customFormat="1" ht="14.25" customHeight="1" x14ac:dyDescent="0.2">
      <c r="A68" s="11">
        <v>712000</v>
      </c>
      <c r="B68" s="12" t="s">
        <v>390</v>
      </c>
      <c r="C68" s="55">
        <f>VLOOKUP($A68,'2025 Proportionate'!$A$2:$D$326,3,FALSE)</f>
        <v>278.66666666666669</v>
      </c>
      <c r="D68" s="14">
        <f>VLOOKUP($A68,'2025 Proportionate'!$A$2:$E$326,5,FALSE)</f>
        <v>67996</v>
      </c>
      <c r="E68" s="15">
        <f>VLOOKUP($A68,'2025 Proportionate'!$A$2:$D$326,4,FALSE)</f>
        <v>2.6252777188974447E-3</v>
      </c>
      <c r="F68" s="55">
        <v>279</v>
      </c>
      <c r="G68" s="14">
        <v>63847</v>
      </c>
      <c r="H68" s="20">
        <v>2.6138688068953666E-3</v>
      </c>
      <c r="I68" s="16">
        <v>272.33333333333331</v>
      </c>
      <c r="J68" s="14">
        <v>50734</v>
      </c>
      <c r="K68" s="20">
        <v>2.5268535406305814E-3</v>
      </c>
      <c r="L68" s="16">
        <v>265.5</v>
      </c>
      <c r="M68" s="14">
        <v>62825</v>
      </c>
      <c r="N68" s="20">
        <v>2.4290831240479241E-3</v>
      </c>
      <c r="P68" s="18">
        <f t="shared" si="6"/>
        <v>0.99880525686977306</v>
      </c>
      <c r="Q68" s="19">
        <f t="shared" si="7"/>
        <v>-0.33333333333331439</v>
      </c>
      <c r="R68" s="14">
        <f t="shared" si="8"/>
        <v>4149</v>
      </c>
    </row>
    <row r="69" spans="1:18" s="12" customFormat="1" ht="14.25" customHeight="1" x14ac:dyDescent="0.2">
      <c r="A69" s="11">
        <v>712010</v>
      </c>
      <c r="B69" s="12" t="s">
        <v>391</v>
      </c>
      <c r="C69" s="55">
        <f>VLOOKUP($A69,'2025 Proportionate'!$A$2:$D$326,3,FALSE)</f>
        <v>930.5</v>
      </c>
      <c r="D69" s="14">
        <f>VLOOKUP($A69,'2025 Proportionate'!$A$2:$E$326,5,FALSE)</f>
        <v>227046</v>
      </c>
      <c r="E69" s="15">
        <f>VLOOKUP($A69,'2025 Proportionate'!$A$2:$D$326,4,FALSE)</f>
        <v>8.7661037706964311E-3</v>
      </c>
      <c r="F69" s="55">
        <v>956.33333333333337</v>
      </c>
      <c r="G69" s="14">
        <v>218850</v>
      </c>
      <c r="H69" s="20">
        <v>8.9596052652124343E-3</v>
      </c>
      <c r="I69" s="16">
        <v>1025.3333333333333</v>
      </c>
      <c r="J69" s="14">
        <v>191013</v>
      </c>
      <c r="K69" s="20">
        <v>9.5135881162541833E-3</v>
      </c>
      <c r="L69" s="16">
        <v>1032.5</v>
      </c>
      <c r="M69" s="14">
        <v>244321</v>
      </c>
      <c r="N69" s="20">
        <v>9.4464343712974824E-3</v>
      </c>
      <c r="P69" s="18">
        <f t="shared" si="6"/>
        <v>0.97298710352039031</v>
      </c>
      <c r="Q69" s="19">
        <f t="shared" si="7"/>
        <v>-25.833333333333371</v>
      </c>
      <c r="R69" s="14">
        <f t="shared" si="8"/>
        <v>8196</v>
      </c>
    </row>
    <row r="70" spans="1:18" s="12" customFormat="1" ht="14.25" customHeight="1" x14ac:dyDescent="0.2">
      <c r="A70" s="11">
        <v>712020</v>
      </c>
      <c r="B70" s="12" t="s">
        <v>392</v>
      </c>
      <c r="C70" s="55">
        <f>VLOOKUP($A70,'2025 Proportionate'!$A$2:$D$326,3,FALSE)</f>
        <v>327.16666666666669</v>
      </c>
      <c r="D70" s="14">
        <f>VLOOKUP($A70,'2025 Proportionate'!$A$2:$E$326,5,FALSE)</f>
        <v>79830</v>
      </c>
      <c r="E70" s="15">
        <f>VLOOKUP($A70,'2025 Proportionate'!$A$2:$D$326,4,FALSE)</f>
        <v>3.0821890922222992E-3</v>
      </c>
      <c r="F70" s="55">
        <v>332.16666666666669</v>
      </c>
      <c r="G70" s="14">
        <v>76014</v>
      </c>
      <c r="H70" s="20">
        <v>3.1119716440516521E-3</v>
      </c>
      <c r="I70" s="16">
        <v>339.66666666666669</v>
      </c>
      <c r="J70" s="14">
        <v>63278</v>
      </c>
      <c r="K70" s="20">
        <v>3.1516080268085222E-3</v>
      </c>
      <c r="L70" s="16">
        <v>342</v>
      </c>
      <c r="M70" s="14">
        <v>80928</v>
      </c>
      <c r="N70" s="20">
        <v>3.1289884309769873E-3</v>
      </c>
      <c r="P70" s="18">
        <f t="shared" si="6"/>
        <v>0.98494731560461612</v>
      </c>
      <c r="Q70" s="19">
        <f t="shared" si="7"/>
        <v>-5</v>
      </c>
      <c r="R70" s="14">
        <f t="shared" si="8"/>
        <v>3816</v>
      </c>
    </row>
    <row r="71" spans="1:18" s="12" customFormat="1" ht="14.25" customHeight="1" x14ac:dyDescent="0.2">
      <c r="A71" s="11">
        <v>712030</v>
      </c>
      <c r="B71" s="12" t="s">
        <v>393</v>
      </c>
      <c r="C71" s="55">
        <f>VLOOKUP($A71,'2025 Proportionate'!$A$2:$D$326,3,FALSE)</f>
        <v>386</v>
      </c>
      <c r="D71" s="14">
        <f>VLOOKUP($A71,'2025 Proportionate'!$A$2:$E$326,5,FALSE)</f>
        <v>94186</v>
      </c>
      <c r="E71" s="15">
        <f>VLOOKUP($A71,'2025 Proportionate'!$A$2:$D$326,4,FALSE)</f>
        <v>3.6364492804823456E-3</v>
      </c>
      <c r="F71" s="55">
        <v>374.83333333333331</v>
      </c>
      <c r="G71" s="14">
        <v>85778</v>
      </c>
      <c r="H71" s="20">
        <v>3.5117030744968216E-3</v>
      </c>
      <c r="I71" s="16">
        <v>361.66666666666669</v>
      </c>
      <c r="J71" s="14">
        <v>67376</v>
      </c>
      <c r="K71" s="20">
        <v>3.3557357302131962E-3</v>
      </c>
      <c r="L71" s="16">
        <v>360.5</v>
      </c>
      <c r="M71" s="14">
        <v>85305</v>
      </c>
      <c r="N71" s="20">
        <v>3.2982465770970875E-3</v>
      </c>
      <c r="P71" s="18">
        <f t="shared" si="6"/>
        <v>1.0297910182303247</v>
      </c>
      <c r="Q71" s="19">
        <f t="shared" si="7"/>
        <v>11.166666666666686</v>
      </c>
      <c r="R71" s="14">
        <f t="shared" si="8"/>
        <v>8408</v>
      </c>
    </row>
    <row r="72" spans="1:18" s="12" customFormat="1" ht="14.25" customHeight="1" x14ac:dyDescent="0.2">
      <c r="A72" s="11">
        <v>712040</v>
      </c>
      <c r="B72" s="12" t="s">
        <v>394</v>
      </c>
      <c r="C72" s="55">
        <f>VLOOKUP($A72,'2025 Proportionate'!$A$2:$D$326,3,FALSE)</f>
        <v>335.16666666666669</v>
      </c>
      <c r="D72" s="14">
        <f>VLOOKUP($A72,'2025 Proportionate'!$A$2:$E$326,5,FALSE)</f>
        <v>81782</v>
      </c>
      <c r="E72" s="15">
        <f>VLOOKUP($A72,'2025 Proportionate'!$A$2:$D$326,4,FALSE)</f>
        <v>3.1575559166882546E-3</v>
      </c>
      <c r="F72" s="55">
        <v>352.83333333333331</v>
      </c>
      <c r="G72" s="14">
        <v>80743</v>
      </c>
      <c r="H72" s="20">
        <v>3.3055915556735307E-3</v>
      </c>
      <c r="I72" s="16">
        <v>337.33333333333331</v>
      </c>
      <c r="J72" s="14">
        <v>62843</v>
      </c>
      <c r="K72" s="20">
        <v>3.1299581188716629E-3</v>
      </c>
      <c r="L72" s="16">
        <v>332.16666666666669</v>
      </c>
      <c r="M72" s="14">
        <v>78601</v>
      </c>
      <c r="N72" s="20">
        <v>3.0390223893455828E-3</v>
      </c>
      <c r="P72" s="18">
        <f t="shared" si="6"/>
        <v>0.94992914501653292</v>
      </c>
      <c r="Q72" s="19">
        <f t="shared" si="7"/>
        <v>-17.666666666666629</v>
      </c>
      <c r="R72" s="14">
        <f t="shared" si="8"/>
        <v>1039</v>
      </c>
    </row>
    <row r="73" spans="1:18" s="12" customFormat="1" ht="14.25" customHeight="1" x14ac:dyDescent="0.2">
      <c r="A73" s="11">
        <v>712050</v>
      </c>
      <c r="B73" s="12" t="s">
        <v>395</v>
      </c>
      <c r="C73" s="55">
        <f>VLOOKUP($A73,'2025 Proportionate'!$A$2:$D$326,3,FALSE)</f>
        <v>252.16666666666666</v>
      </c>
      <c r="D73" s="14">
        <f>VLOOKUP($A73,'2025 Proportionate'!$A$2:$E$326,5,FALSE)</f>
        <v>61530</v>
      </c>
      <c r="E73" s="15">
        <f>VLOOKUP($A73,'2025 Proportionate'!$A$2:$D$326,4,FALSE)</f>
        <v>2.3756251128539676E-3</v>
      </c>
      <c r="F73" s="55">
        <v>265.5</v>
      </c>
      <c r="G73" s="14">
        <v>60758</v>
      </c>
      <c r="H73" s="20">
        <v>2.4873912839810746E-3</v>
      </c>
      <c r="I73" s="16">
        <v>279.66666666666669</v>
      </c>
      <c r="J73" s="14">
        <v>52100</v>
      </c>
      <c r="K73" s="20">
        <v>2.5948961084321398E-3</v>
      </c>
      <c r="L73" s="16">
        <v>287.83333333333331</v>
      </c>
      <c r="M73" s="14">
        <v>68110</v>
      </c>
      <c r="N73" s="20">
        <v>2.6334127779226394E-3</v>
      </c>
      <c r="P73" s="18">
        <f t="shared" si="6"/>
        <v>0.94978028876333953</v>
      </c>
      <c r="Q73" s="19">
        <f t="shared" si="7"/>
        <v>-13.333333333333343</v>
      </c>
      <c r="R73" s="14">
        <f t="shared" si="8"/>
        <v>772</v>
      </c>
    </row>
    <row r="74" spans="1:18" s="12" customFormat="1" ht="14.25" customHeight="1" x14ac:dyDescent="0.2">
      <c r="A74" s="11">
        <v>712060</v>
      </c>
      <c r="B74" s="12" t="s">
        <v>396</v>
      </c>
      <c r="C74" s="55">
        <f>VLOOKUP($A74,'2025 Proportionate'!$A$2:$D$326,3,FALSE)</f>
        <v>200.83333333333334</v>
      </c>
      <c r="D74" s="14">
        <f>VLOOKUP($A74,'2025 Proportionate'!$A$2:$E$326,5,FALSE)</f>
        <v>49004</v>
      </c>
      <c r="E74" s="15">
        <f>VLOOKUP($A74,'2025 Proportionate'!$A$2:$D$326,4,FALSE)</f>
        <v>1.8920213225307543E-3</v>
      </c>
      <c r="F74" s="55">
        <v>211.83333333333334</v>
      </c>
      <c r="G74" s="14">
        <v>48477</v>
      </c>
      <c r="H74" s="20">
        <v>1.9846040941242601E-3</v>
      </c>
      <c r="I74" s="16">
        <v>214.33333333333334</v>
      </c>
      <c r="J74" s="14">
        <v>39929</v>
      </c>
      <c r="K74" s="20">
        <v>1.9886986862000782E-3</v>
      </c>
      <c r="L74" s="16">
        <v>221.33333333333334</v>
      </c>
      <c r="M74" s="14">
        <v>52374</v>
      </c>
      <c r="N74" s="20">
        <v>2.0249983607882258E-3</v>
      </c>
      <c r="P74" s="18">
        <f t="shared" si="6"/>
        <v>0.94807238394964599</v>
      </c>
      <c r="Q74" s="19">
        <f t="shared" si="7"/>
        <v>-11</v>
      </c>
      <c r="R74" s="14">
        <f t="shared" si="8"/>
        <v>527</v>
      </c>
    </row>
    <row r="75" spans="1:18" s="12" customFormat="1" ht="14.25" customHeight="1" x14ac:dyDescent="0.2">
      <c r="A75" s="11">
        <v>712070</v>
      </c>
      <c r="B75" s="12" t="s">
        <v>397</v>
      </c>
      <c r="C75" s="55">
        <f>VLOOKUP($A75,'2025 Proportionate'!$A$2:$D$326,3,FALSE)</f>
        <v>590.83333333333337</v>
      </c>
      <c r="D75" s="14">
        <f>VLOOKUP($A75,'2025 Proportionate'!$A$2:$E$326,5,FALSE)</f>
        <v>144166</v>
      </c>
      <c r="E75" s="15">
        <f>VLOOKUP($A75,'2025 Proportionate'!$A$2:$D$326,4,FALSE)</f>
        <v>5.5661540152460781E-3</v>
      </c>
      <c r="F75" s="55">
        <v>601.33333333333337</v>
      </c>
      <c r="G75" s="14">
        <v>137611</v>
      </c>
      <c r="H75" s="20">
        <v>5.6337148478366088E-3</v>
      </c>
      <c r="I75" s="16">
        <v>632.66666666666663</v>
      </c>
      <c r="J75" s="14">
        <v>117862</v>
      </c>
      <c r="K75" s="20">
        <v>5.8702178948798573E-3</v>
      </c>
      <c r="L75" s="16">
        <v>664.33333333333337</v>
      </c>
      <c r="M75" s="14">
        <v>157201</v>
      </c>
      <c r="N75" s="20">
        <v>6.0780447786911657E-3</v>
      </c>
      <c r="P75" s="18">
        <f t="shared" si="6"/>
        <v>0.98253880266075388</v>
      </c>
      <c r="Q75" s="19">
        <f t="shared" si="7"/>
        <v>-10.5</v>
      </c>
      <c r="R75" s="14">
        <f t="shared" si="8"/>
        <v>6555</v>
      </c>
    </row>
    <row r="76" spans="1:18" s="12" customFormat="1" ht="14.25" customHeight="1" x14ac:dyDescent="0.2">
      <c r="A76" s="11">
        <v>712080</v>
      </c>
      <c r="B76" s="12" t="s">
        <v>398</v>
      </c>
      <c r="C76" s="55">
        <f>VLOOKUP($A76,'2025 Proportionate'!$A$2:$D$326,3,FALSE)</f>
        <v>314.33333333333331</v>
      </c>
      <c r="D76" s="14">
        <f>VLOOKUP($A76,'2025 Proportionate'!$A$2:$E$326,5,FALSE)</f>
        <v>76699</v>
      </c>
      <c r="E76" s="15">
        <f>VLOOKUP($A76,'2025 Proportionate'!$A$2:$D$326,4,FALSE)</f>
        <v>2.9612881446414957E-3</v>
      </c>
      <c r="F76" s="55">
        <v>315.5</v>
      </c>
      <c r="G76" s="14">
        <v>72200</v>
      </c>
      <c r="H76" s="20">
        <v>2.9558265540340078E-3</v>
      </c>
      <c r="I76" s="16">
        <v>299.5</v>
      </c>
      <c r="J76" s="14">
        <v>55795</v>
      </c>
      <c r="K76" s="20">
        <v>2.7789203258954437E-3</v>
      </c>
      <c r="L76" s="16">
        <v>305.5</v>
      </c>
      <c r="M76" s="14">
        <v>72291</v>
      </c>
      <c r="N76" s="20">
        <v>2.795046683226519E-3</v>
      </c>
      <c r="P76" s="18">
        <f t="shared" si="6"/>
        <v>0.99630216587427356</v>
      </c>
      <c r="Q76" s="19">
        <f t="shared" si="7"/>
        <v>-1.1666666666666856</v>
      </c>
      <c r="R76" s="14">
        <f t="shared" si="8"/>
        <v>4499</v>
      </c>
    </row>
    <row r="77" spans="1:18" s="12" customFormat="1" ht="14.25" customHeight="1" x14ac:dyDescent="0.2">
      <c r="A77" s="11">
        <v>712090</v>
      </c>
      <c r="B77" s="12" t="s">
        <v>399</v>
      </c>
      <c r="C77" s="55">
        <f>VLOOKUP($A77,'2025 Proportionate'!$A$2:$D$326,3,FALSE)</f>
        <v>537</v>
      </c>
      <c r="D77" s="14">
        <f>VLOOKUP($A77,'2025 Proportionate'!$A$2:$E$326,5,FALSE)</f>
        <v>131030</v>
      </c>
      <c r="E77" s="15">
        <f>VLOOKUP($A77,'2025 Proportionate'!$A$2:$D$326,4,FALSE)</f>
        <v>5.058998092277253E-3</v>
      </c>
      <c r="F77" s="55">
        <v>520.83333333333337</v>
      </c>
      <c r="G77" s="14">
        <v>119189</v>
      </c>
      <c r="H77" s="20">
        <v>4.8795340630513866E-3</v>
      </c>
      <c r="I77" s="16">
        <v>494.16666666666669</v>
      </c>
      <c r="J77" s="14">
        <v>92060</v>
      </c>
      <c r="K77" s="20">
        <v>4.585141216627708E-3</v>
      </c>
      <c r="L77" s="16">
        <v>508</v>
      </c>
      <c r="M77" s="14">
        <v>120208</v>
      </c>
      <c r="N77" s="20">
        <v>4.6477372015681561E-3</v>
      </c>
      <c r="P77" s="18">
        <f t="shared" si="6"/>
        <v>1.03104</v>
      </c>
      <c r="Q77" s="19">
        <f t="shared" si="7"/>
        <v>16.166666666666629</v>
      </c>
      <c r="R77" s="14">
        <f t="shared" si="8"/>
        <v>11841</v>
      </c>
    </row>
    <row r="78" spans="1:18" s="12" customFormat="1" ht="14.25" customHeight="1" x14ac:dyDescent="0.2">
      <c r="A78" s="11">
        <v>712100</v>
      </c>
      <c r="B78" s="12" t="s">
        <v>400</v>
      </c>
      <c r="C78" s="55">
        <f>VLOOKUP($A78,'2025 Proportionate'!$A$2:$D$326,3,FALSE)</f>
        <v>435.16666666666669</v>
      </c>
      <c r="D78" s="14">
        <f>VLOOKUP($A78,'2025 Proportionate'!$A$2:$E$326,5,FALSE)</f>
        <v>106183</v>
      </c>
      <c r="E78" s="15">
        <f>VLOOKUP($A78,'2025 Proportionate'!$A$2:$D$326,4,FALSE)</f>
        <v>4.0996412225126969E-3</v>
      </c>
      <c r="F78" s="55">
        <v>424.66666666666669</v>
      </c>
      <c r="G78" s="14">
        <v>97182</v>
      </c>
      <c r="H78" s="20">
        <v>3.9785768936495781E-3</v>
      </c>
      <c r="I78" s="16">
        <v>414.66666666666669</v>
      </c>
      <c r="J78" s="14">
        <v>77250</v>
      </c>
      <c r="K78" s="20">
        <v>3.8474979247790008E-3</v>
      </c>
      <c r="L78" s="16">
        <v>398.16666666666669</v>
      </c>
      <c r="M78" s="14">
        <v>94218</v>
      </c>
      <c r="N78" s="20">
        <v>3.6428622619902643E-3</v>
      </c>
      <c r="P78" s="18">
        <f t="shared" si="6"/>
        <v>1.0247252747252746</v>
      </c>
      <c r="Q78" s="19">
        <f t="shared" si="7"/>
        <v>10.5</v>
      </c>
      <c r="R78" s="14">
        <f t="shared" si="8"/>
        <v>9001</v>
      </c>
    </row>
    <row r="79" spans="1:18" s="12" customFormat="1" ht="14.25" customHeight="1" x14ac:dyDescent="0.2">
      <c r="A79" s="11">
        <v>712110</v>
      </c>
      <c r="B79" s="12" t="s">
        <v>401</v>
      </c>
      <c r="C79" s="56">
        <f>VLOOKUP($A79,'2025 Proportionate'!$A$2:$D$326,3,FALSE)</f>
        <v>188.5</v>
      </c>
      <c r="D79" s="22">
        <f>VLOOKUP($A79,'2025 Proportionate'!$A$2:$E$326,5,FALSE)</f>
        <v>45995</v>
      </c>
      <c r="E79" s="23">
        <f>VLOOKUP($A79,'2025 Proportionate'!$A$2:$D$326,4,FALSE)</f>
        <v>1.7758308014790729E-3</v>
      </c>
      <c r="F79" s="56">
        <v>184.16666666666666</v>
      </c>
      <c r="G79" s="22">
        <v>42145</v>
      </c>
      <c r="H79" s="25">
        <v>1.7254032446949702E-3</v>
      </c>
      <c r="I79" s="24">
        <v>181.16666666666666</v>
      </c>
      <c r="J79" s="22">
        <v>33750</v>
      </c>
      <c r="K79" s="25">
        <v>1.6809607090975778E-3</v>
      </c>
      <c r="L79" s="24">
        <v>186</v>
      </c>
      <c r="M79" s="22">
        <v>44013</v>
      </c>
      <c r="N79" s="25">
        <v>1.7017305501804668E-3</v>
      </c>
      <c r="P79" s="26">
        <f t="shared" si="6"/>
        <v>1.023529411764706</v>
      </c>
      <c r="Q79" s="27">
        <f t="shared" si="7"/>
        <v>4.3333333333333428</v>
      </c>
      <c r="R79" s="22">
        <f t="shared" si="8"/>
        <v>3850</v>
      </c>
    </row>
    <row r="80" spans="1:18" s="12" customFormat="1" ht="14.25" customHeight="1" x14ac:dyDescent="0.2">
      <c r="A80" s="11"/>
      <c r="B80" s="12" t="s">
        <v>402</v>
      </c>
      <c r="C80" s="55">
        <f>SUM(C65:C79)</f>
        <v>5476.8333333333339</v>
      </c>
      <c r="D80" s="14">
        <f>SUM(D65:D79)</f>
        <v>1336372</v>
      </c>
      <c r="E80" s="17">
        <f>SUM(E65:E79)</f>
        <v>5.1596442057828304E-2</v>
      </c>
      <c r="F80" s="55">
        <v>5517.0000000000009</v>
      </c>
      <c r="G80" s="14">
        <v>1262526</v>
      </c>
      <c r="H80" s="17">
        <v>5.1687147697640642E-2</v>
      </c>
      <c r="I80" s="13">
        <v>5549.1666666666679</v>
      </c>
      <c r="J80" s="14">
        <v>1033775</v>
      </c>
      <c r="K80" s="17">
        <v>5.1488120339837948E-2</v>
      </c>
      <c r="L80" s="13">
        <v>5608.8333333333339</v>
      </c>
      <c r="M80" s="14">
        <v>1327219</v>
      </c>
      <c r="N80" s="17">
        <v>5.1315715237655241E-2</v>
      </c>
      <c r="P80" s="18">
        <f t="shared" si="6"/>
        <v>0.99271947314361664</v>
      </c>
      <c r="Q80" s="19">
        <f t="shared" si="7"/>
        <v>-40.16666666666697</v>
      </c>
      <c r="R80" s="14">
        <f t="shared" si="8"/>
        <v>73846</v>
      </c>
    </row>
    <row r="81" spans="1:18" s="12" customFormat="1" ht="14.25" customHeight="1" x14ac:dyDescent="0.2">
      <c r="A81" s="11"/>
      <c r="B81" s="12" t="s">
        <v>385</v>
      </c>
      <c r="C81" s="55"/>
      <c r="D81" s="14"/>
      <c r="E81" s="17"/>
      <c r="F81" s="55"/>
      <c r="G81" s="14"/>
      <c r="H81" s="17"/>
      <c r="I81" s="16"/>
      <c r="J81" s="14"/>
      <c r="K81" s="17"/>
      <c r="L81" s="16"/>
      <c r="M81" s="14"/>
      <c r="N81" s="17"/>
      <c r="P81" s="18"/>
      <c r="Q81" s="19"/>
      <c r="R81" s="14"/>
    </row>
    <row r="82" spans="1:18" s="12" customFormat="1" ht="14.25" customHeight="1" x14ac:dyDescent="0.2">
      <c r="A82" s="28" t="s">
        <v>403</v>
      </c>
      <c r="C82" s="55"/>
      <c r="D82" s="14"/>
      <c r="E82" s="17"/>
      <c r="F82" s="55"/>
      <c r="G82" s="14"/>
      <c r="H82" s="17"/>
      <c r="I82" s="16"/>
      <c r="J82" s="14"/>
      <c r="K82" s="17"/>
      <c r="L82" s="16"/>
      <c r="M82" s="14"/>
      <c r="N82" s="17"/>
      <c r="P82" s="18"/>
      <c r="Q82" s="19"/>
      <c r="R82" s="14"/>
    </row>
    <row r="83" spans="1:18" s="12" customFormat="1" ht="14.25" customHeight="1" x14ac:dyDescent="0.2">
      <c r="A83" s="11">
        <v>712120</v>
      </c>
      <c r="B83" s="12" t="s">
        <v>404</v>
      </c>
      <c r="C83" s="55">
        <f>VLOOKUP($A83,'2025 Proportionate'!$A$2:$D$326,3,FALSE)</f>
        <v>142.66666666666666</v>
      </c>
      <c r="D83" s="14">
        <f>VLOOKUP($A83,'2025 Proportionate'!$A$2:$E$326,5,FALSE)</f>
        <v>34811</v>
      </c>
      <c r="E83" s="15">
        <f>VLOOKUP($A83,'2025 Proportionate'!$A$2:$D$326,4,FALSE)</f>
        <v>1.3440417029762038E-3</v>
      </c>
      <c r="F83" s="55">
        <v>156</v>
      </c>
      <c r="G83" s="14">
        <v>35699</v>
      </c>
      <c r="H83" s="20">
        <v>1.4615180425651512E-3</v>
      </c>
      <c r="I83" s="16">
        <v>158.5</v>
      </c>
      <c r="J83" s="14">
        <v>29528</v>
      </c>
      <c r="K83" s="20">
        <v>1.4706473177109444E-3</v>
      </c>
      <c r="L83" s="16">
        <v>159</v>
      </c>
      <c r="M83" s="14">
        <v>37624</v>
      </c>
      <c r="N83" s="20">
        <v>1.4547051477349152E-3</v>
      </c>
      <c r="P83" s="18">
        <f t="shared" ref="P83:P102" si="9">C83/F83</f>
        <v>0.9145299145299145</v>
      </c>
      <c r="Q83" s="19">
        <f t="shared" ref="Q83:Q114" si="10">C83-F83</f>
        <v>-13.333333333333343</v>
      </c>
      <c r="R83" s="14">
        <f t="shared" ref="R83:R114" si="11">D83-G83</f>
        <v>-888</v>
      </c>
    </row>
    <row r="84" spans="1:18" s="12" customFormat="1" ht="14.25" customHeight="1" x14ac:dyDescent="0.2">
      <c r="A84" s="11">
        <v>712130</v>
      </c>
      <c r="B84" s="12" t="s">
        <v>405</v>
      </c>
      <c r="C84" s="55">
        <f>VLOOKUP($A84,'2025 Proportionate'!$A$2:$D$326,3,FALSE)</f>
        <v>412.66666666666669</v>
      </c>
      <c r="D84" s="14">
        <f>VLOOKUP($A84,'2025 Proportionate'!$A$2:$E$326,5,FALSE)</f>
        <v>100693</v>
      </c>
      <c r="E84" s="15">
        <f>VLOOKUP($A84,'2025 Proportionate'!$A$2:$D$326,4,FALSE)</f>
        <v>3.8876720287021969E-3</v>
      </c>
      <c r="F84" s="55">
        <v>411.16666666666669</v>
      </c>
      <c r="G84" s="14">
        <v>94093</v>
      </c>
      <c r="H84" s="20">
        <v>3.8520993707352865E-3</v>
      </c>
      <c r="I84" s="16">
        <v>401.5</v>
      </c>
      <c r="J84" s="14">
        <v>74797</v>
      </c>
      <c r="K84" s="20">
        <v>3.7253305871352946E-3</v>
      </c>
      <c r="L84" s="16">
        <v>395.66666666666669</v>
      </c>
      <c r="M84" s="14">
        <v>93627</v>
      </c>
      <c r="N84" s="20">
        <v>3.619989539541602E-3</v>
      </c>
      <c r="P84" s="18">
        <f t="shared" si="9"/>
        <v>1.0036481556546413</v>
      </c>
      <c r="Q84" s="19">
        <f t="shared" si="10"/>
        <v>1.5</v>
      </c>
      <c r="R84" s="14">
        <f t="shared" si="11"/>
        <v>6600</v>
      </c>
    </row>
    <row r="85" spans="1:18" s="12" customFormat="1" ht="14.25" customHeight="1" x14ac:dyDescent="0.2">
      <c r="A85" s="11">
        <v>712140</v>
      </c>
      <c r="B85" s="12" t="s">
        <v>406</v>
      </c>
      <c r="C85" s="55">
        <f>VLOOKUP($A85,'2025 Proportionate'!$A$2:$D$326,3,FALSE)</f>
        <v>159.66666666666666</v>
      </c>
      <c r="D85" s="14">
        <f>VLOOKUP($A85,'2025 Proportionate'!$A$2:$E$326,5,FALSE)</f>
        <v>38959</v>
      </c>
      <c r="E85" s="15">
        <f>VLOOKUP($A85,'2025 Proportionate'!$A$2:$D$326,4,FALSE)</f>
        <v>1.5041962049663587E-3</v>
      </c>
      <c r="F85" s="55">
        <v>156.66666666666666</v>
      </c>
      <c r="G85" s="14">
        <v>35852</v>
      </c>
      <c r="H85" s="20">
        <v>1.467763846165857E-3</v>
      </c>
      <c r="I85" s="16">
        <v>158.83333333333334</v>
      </c>
      <c r="J85" s="14">
        <v>29590</v>
      </c>
      <c r="K85" s="20">
        <v>1.4737401617019243E-3</v>
      </c>
      <c r="L85" s="16">
        <v>156</v>
      </c>
      <c r="M85" s="14">
        <v>36914</v>
      </c>
      <c r="N85" s="20">
        <v>1.4272578807965205E-3</v>
      </c>
      <c r="P85" s="18">
        <f t="shared" si="9"/>
        <v>1.0191489361702128</v>
      </c>
      <c r="Q85" s="19">
        <f t="shared" si="10"/>
        <v>3</v>
      </c>
      <c r="R85" s="14">
        <f t="shared" si="11"/>
        <v>3107</v>
      </c>
    </row>
    <row r="86" spans="1:18" s="12" customFormat="1" ht="14.25" customHeight="1" x14ac:dyDescent="0.2">
      <c r="A86" s="11">
        <v>712150</v>
      </c>
      <c r="B86" s="12" t="s">
        <v>407</v>
      </c>
      <c r="C86" s="55">
        <f>VLOOKUP($A86,'2025 Proportionate'!$A$2:$D$326,3,FALSE)</f>
        <v>192.5</v>
      </c>
      <c r="D86" s="14">
        <f>VLOOKUP($A86,'2025 Proportionate'!$A$2:$E$326,5,FALSE)</f>
        <v>46971</v>
      </c>
      <c r="E86" s="15">
        <f>VLOOKUP($A86,'2025 Proportionate'!$A$2:$D$326,4,FALSE)</f>
        <v>1.8135142137120507E-3</v>
      </c>
      <c r="F86" s="55">
        <v>197.5</v>
      </c>
      <c r="G86" s="14">
        <v>45196</v>
      </c>
      <c r="H86" s="20">
        <v>1.8503193167090856E-3</v>
      </c>
      <c r="I86" s="16">
        <v>193.16666666666666</v>
      </c>
      <c r="J86" s="14">
        <v>35986</v>
      </c>
      <c r="K86" s="20">
        <v>1.7923030927728544E-3</v>
      </c>
      <c r="L86" s="16">
        <v>194.16666666666666</v>
      </c>
      <c r="M86" s="14">
        <v>45946</v>
      </c>
      <c r="N86" s="20">
        <v>1.7764481101794297E-3</v>
      </c>
      <c r="P86" s="18">
        <f t="shared" si="9"/>
        <v>0.97468354430379744</v>
      </c>
      <c r="Q86" s="19">
        <f t="shared" si="10"/>
        <v>-5</v>
      </c>
      <c r="R86" s="14">
        <f t="shared" si="11"/>
        <v>1775</v>
      </c>
    </row>
    <row r="87" spans="1:18" s="12" customFormat="1" ht="14.25" customHeight="1" x14ac:dyDescent="0.2">
      <c r="A87" s="11">
        <v>712160</v>
      </c>
      <c r="B87" s="12" t="s">
        <v>408</v>
      </c>
      <c r="C87" s="55">
        <f>VLOOKUP($A87,'2025 Proportionate'!$A$2:$D$326,3,FALSE)</f>
        <v>163</v>
      </c>
      <c r="D87" s="14">
        <f>VLOOKUP($A87,'2025 Proportionate'!$A$2:$E$326,5,FALSE)</f>
        <v>39773</v>
      </c>
      <c r="E87" s="15">
        <f>VLOOKUP($A87,'2025 Proportionate'!$A$2:$D$326,4,FALSE)</f>
        <v>1.5355990484938404E-3</v>
      </c>
      <c r="F87" s="55">
        <v>170.66666666666666</v>
      </c>
      <c r="G87" s="14">
        <v>39056</v>
      </c>
      <c r="H87" s="20">
        <v>1.5989257217806782E-3</v>
      </c>
      <c r="I87" s="16">
        <v>181.16666666666666</v>
      </c>
      <c r="J87" s="14">
        <v>33750</v>
      </c>
      <c r="K87" s="20">
        <v>1.6809607090975778E-3</v>
      </c>
      <c r="L87" s="16">
        <v>183.83333333333334</v>
      </c>
      <c r="M87" s="14">
        <v>43501</v>
      </c>
      <c r="N87" s="20">
        <v>1.6819075240582929E-3</v>
      </c>
      <c r="P87" s="18">
        <f t="shared" si="9"/>
        <v>0.955078125</v>
      </c>
      <c r="Q87" s="19">
        <f t="shared" si="10"/>
        <v>-7.6666666666666572</v>
      </c>
      <c r="R87" s="14">
        <f t="shared" si="11"/>
        <v>717</v>
      </c>
    </row>
    <row r="88" spans="1:18" s="12" customFormat="1" ht="14.25" customHeight="1" x14ac:dyDescent="0.2">
      <c r="A88" s="11">
        <v>712170</v>
      </c>
      <c r="B88" s="12" t="s">
        <v>409</v>
      </c>
      <c r="C88" s="55">
        <f>VLOOKUP($A88,'2025 Proportionate'!$A$2:$D$326,3,FALSE)</f>
        <v>105.16666666666667</v>
      </c>
      <c r="D88" s="14">
        <f>VLOOKUP($A88,'2025 Proportionate'!$A$2:$E$326,5,FALSE)</f>
        <v>25661</v>
      </c>
      <c r="E88" s="15">
        <f>VLOOKUP($A88,'2025 Proportionate'!$A$2:$D$326,4,FALSE)</f>
        <v>9.9075971329203819E-4</v>
      </c>
      <c r="F88" s="55">
        <v>108</v>
      </c>
      <c r="G88" s="14">
        <v>24715</v>
      </c>
      <c r="H88" s="20">
        <v>1.0118201833143354E-3</v>
      </c>
      <c r="I88" s="16">
        <v>106.16666666666667</v>
      </c>
      <c r="J88" s="14">
        <v>19778</v>
      </c>
      <c r="K88" s="20">
        <v>9.8507081112709951E-4</v>
      </c>
      <c r="L88" s="16">
        <v>102.16666666666667</v>
      </c>
      <c r="M88" s="14">
        <v>24176</v>
      </c>
      <c r="N88" s="20">
        <v>9.3473192406866139E-4</v>
      </c>
      <c r="P88" s="18">
        <f t="shared" si="9"/>
        <v>0.97376543209876543</v>
      </c>
      <c r="Q88" s="19">
        <f t="shared" si="10"/>
        <v>-2.8333333333333286</v>
      </c>
      <c r="R88" s="14">
        <f t="shared" si="11"/>
        <v>946</v>
      </c>
    </row>
    <row r="89" spans="1:18" s="12" customFormat="1" ht="14.25" customHeight="1" x14ac:dyDescent="0.2">
      <c r="A89" s="11">
        <v>712180</v>
      </c>
      <c r="B89" s="12" t="s">
        <v>410</v>
      </c>
      <c r="C89" s="55">
        <f>VLOOKUP($A89,'2025 Proportionate'!$A$2:$D$326,3,FALSE)</f>
        <v>234</v>
      </c>
      <c r="D89" s="14">
        <f>VLOOKUP($A89,'2025 Proportionate'!$A$2:$E$326,5,FALSE)</f>
        <v>57097</v>
      </c>
      <c r="E89" s="15">
        <f>VLOOKUP($A89,'2025 Proportionate'!$A$2:$D$326,4,FALSE)</f>
        <v>2.204479615629194E-3</v>
      </c>
      <c r="F89" s="55">
        <v>239</v>
      </c>
      <c r="G89" s="14">
        <v>54693</v>
      </c>
      <c r="H89" s="20">
        <v>2.23912059085302E-3</v>
      </c>
      <c r="I89" s="16">
        <v>249.66666666666666</v>
      </c>
      <c r="J89" s="14">
        <v>46511</v>
      </c>
      <c r="K89" s="20">
        <v>2.3165401492439481E-3</v>
      </c>
      <c r="L89" s="16">
        <v>240.83333333333334</v>
      </c>
      <c r="M89" s="14">
        <v>56988</v>
      </c>
      <c r="N89" s="20">
        <v>2.2034055958877908E-3</v>
      </c>
      <c r="P89" s="18">
        <f t="shared" si="9"/>
        <v>0.97907949790794979</v>
      </c>
      <c r="Q89" s="19">
        <f t="shared" si="10"/>
        <v>-5</v>
      </c>
      <c r="R89" s="14">
        <f t="shared" si="11"/>
        <v>2404</v>
      </c>
    </row>
    <row r="90" spans="1:18" s="12" customFormat="1" ht="14.25" customHeight="1" x14ac:dyDescent="0.2">
      <c r="A90" s="11">
        <v>712200</v>
      </c>
      <c r="B90" s="12" t="s">
        <v>411</v>
      </c>
      <c r="C90" s="55">
        <f>VLOOKUP($A90,'2025 Proportionate'!$A$2:$D$326,3,FALSE)</f>
        <v>137.83333333333334</v>
      </c>
      <c r="D90" s="14">
        <f>VLOOKUP($A90,'2025 Proportionate'!$A$2:$E$326,5,FALSE)</f>
        <v>33632</v>
      </c>
      <c r="E90" s="15">
        <f>VLOOKUP($A90,'2025 Proportionate'!$A$2:$D$326,4,FALSE)</f>
        <v>1.2985075798613557E-3</v>
      </c>
      <c r="F90" s="55">
        <v>135.33333333333334</v>
      </c>
      <c r="G90" s="14">
        <v>30970</v>
      </c>
      <c r="H90" s="20">
        <v>1.2678981309432722E-3</v>
      </c>
      <c r="I90" s="16">
        <v>129.83333333333334</v>
      </c>
      <c r="J90" s="14">
        <v>24187</v>
      </c>
      <c r="K90" s="20">
        <v>1.2046627344866727E-3</v>
      </c>
      <c r="L90" s="16">
        <v>146.16666666666666</v>
      </c>
      <c r="M90" s="14">
        <v>34587</v>
      </c>
      <c r="N90" s="20">
        <v>1.3372918391651157E-3</v>
      </c>
      <c r="P90" s="18">
        <f t="shared" si="9"/>
        <v>1.0184729064039408</v>
      </c>
      <c r="Q90" s="19">
        <f t="shared" si="10"/>
        <v>2.5</v>
      </c>
      <c r="R90" s="14">
        <f t="shared" si="11"/>
        <v>2662</v>
      </c>
    </row>
    <row r="91" spans="1:18" s="12" customFormat="1" ht="14.25" customHeight="1" x14ac:dyDescent="0.2">
      <c r="A91" s="11">
        <v>712210</v>
      </c>
      <c r="B91" s="12" t="s">
        <v>412</v>
      </c>
      <c r="C91" s="55">
        <f>VLOOKUP($A91,'2025 Proportionate'!$A$2:$D$326,3,FALSE)</f>
        <v>695</v>
      </c>
      <c r="D91" s="14">
        <f>VLOOKUP($A91,'2025 Proportionate'!$A$2:$E$326,5,FALSE)</f>
        <v>169583</v>
      </c>
      <c r="E91" s="15">
        <f>VLOOKUP($A91,'2025 Proportionate'!$A$2:$D$326,4,FALSE)</f>
        <v>6.5474928754798711E-3</v>
      </c>
      <c r="F91" s="55">
        <v>683.66666666666663</v>
      </c>
      <c r="G91" s="14">
        <v>156452</v>
      </c>
      <c r="H91" s="20">
        <v>6.4050715925237714E-3</v>
      </c>
      <c r="I91" s="16">
        <v>709.33333333333337</v>
      </c>
      <c r="J91" s="14">
        <v>132145</v>
      </c>
      <c r="K91" s="20">
        <v>6.581572012805236E-3</v>
      </c>
      <c r="L91" s="16">
        <v>679.66666666666663</v>
      </c>
      <c r="M91" s="14">
        <v>160830</v>
      </c>
      <c r="N91" s="20">
        <v>6.2183308097096259E-3</v>
      </c>
      <c r="P91" s="18">
        <f t="shared" si="9"/>
        <v>1.0165772793759142</v>
      </c>
      <c r="Q91" s="19">
        <f t="shared" si="10"/>
        <v>11.333333333333371</v>
      </c>
      <c r="R91" s="14">
        <f t="shared" si="11"/>
        <v>13131</v>
      </c>
    </row>
    <row r="92" spans="1:18" s="12" customFormat="1" ht="14.25" customHeight="1" x14ac:dyDescent="0.2">
      <c r="A92" s="11">
        <v>712220</v>
      </c>
      <c r="B92" s="12" t="s">
        <v>413</v>
      </c>
      <c r="C92" s="55">
        <f>VLOOKUP($A92,'2025 Proportionate'!$A$2:$D$326,3,FALSE)</f>
        <v>154.83333333333334</v>
      </c>
      <c r="D92" s="14">
        <f>VLOOKUP($A92,'2025 Proportionate'!$A$2:$E$326,5,FALSE)</f>
        <v>37780</v>
      </c>
      <c r="E92" s="15">
        <f>VLOOKUP($A92,'2025 Proportionate'!$A$2:$D$326,4,FALSE)</f>
        <v>1.4586620818515109E-3</v>
      </c>
      <c r="F92" s="55">
        <v>158.5</v>
      </c>
      <c r="G92" s="14">
        <v>36272</v>
      </c>
      <c r="H92" s="20">
        <v>1.4849398060677978E-3</v>
      </c>
      <c r="I92" s="16">
        <v>154.83333333333334</v>
      </c>
      <c r="J92" s="14">
        <v>28845</v>
      </c>
      <c r="K92" s="20">
        <v>1.4366260338101655E-3</v>
      </c>
      <c r="L92" s="16">
        <v>145</v>
      </c>
      <c r="M92" s="14">
        <v>34311</v>
      </c>
      <c r="N92" s="20">
        <v>1.3266179020224068E-3</v>
      </c>
      <c r="P92" s="18">
        <f t="shared" si="9"/>
        <v>0.97686645636172453</v>
      </c>
      <c r="Q92" s="19">
        <f t="shared" si="10"/>
        <v>-3.6666666666666572</v>
      </c>
      <c r="R92" s="14">
        <f t="shared" si="11"/>
        <v>1508</v>
      </c>
    </row>
    <row r="93" spans="1:18" s="12" customFormat="1" ht="14.25" customHeight="1" x14ac:dyDescent="0.2">
      <c r="A93" s="11">
        <v>712230</v>
      </c>
      <c r="B93" s="12" t="s">
        <v>414</v>
      </c>
      <c r="C93" s="55">
        <f>VLOOKUP($A93,'2025 Proportionate'!$A$2:$D$326,3,FALSE)</f>
        <v>371.16666666666669</v>
      </c>
      <c r="D93" s="14">
        <f>VLOOKUP($A93,'2025 Proportionate'!$A$2:$E$326,5,FALSE)</f>
        <v>90566</v>
      </c>
      <c r="E93" s="15">
        <f>VLOOKUP($A93,'2025 Proportionate'!$A$2:$D$326,4,FALSE)</f>
        <v>3.4967066267850536E-3</v>
      </c>
      <c r="F93" s="55">
        <v>379</v>
      </c>
      <c r="G93" s="14">
        <v>86731</v>
      </c>
      <c r="H93" s="20">
        <v>3.5507393470012327E-3</v>
      </c>
      <c r="I93" s="16">
        <v>381.83333333333331</v>
      </c>
      <c r="J93" s="14">
        <v>71133</v>
      </c>
      <c r="K93" s="20">
        <v>3.5428527916674798E-3</v>
      </c>
      <c r="L93" s="16">
        <v>383.16666666666669</v>
      </c>
      <c r="M93" s="14">
        <v>90669</v>
      </c>
      <c r="N93" s="20">
        <v>3.5056259272982912E-3</v>
      </c>
      <c r="P93" s="18">
        <f t="shared" si="9"/>
        <v>0.9793315743183818</v>
      </c>
      <c r="Q93" s="19">
        <f t="shared" si="10"/>
        <v>-7.8333333333333144</v>
      </c>
      <c r="R93" s="14">
        <f t="shared" si="11"/>
        <v>3835</v>
      </c>
    </row>
    <row r="94" spans="1:18" s="12" customFormat="1" ht="14.25" customHeight="1" x14ac:dyDescent="0.2">
      <c r="A94" s="11">
        <v>712240</v>
      </c>
      <c r="B94" s="12" t="s">
        <v>415</v>
      </c>
      <c r="C94" s="55">
        <f>VLOOKUP($A94,'2025 Proportionate'!$A$2:$D$326,3,FALSE)</f>
        <v>311.33333333333331</v>
      </c>
      <c r="D94" s="14">
        <f>VLOOKUP($A94,'2025 Proportionate'!$A$2:$E$326,5,FALSE)</f>
        <v>75967</v>
      </c>
      <c r="E94" s="15">
        <f>VLOOKUP($A94,'2025 Proportionate'!$A$2:$D$326,4,FALSE)</f>
        <v>2.9330255854667624E-3</v>
      </c>
      <c r="F94" s="55">
        <v>333.83333333333331</v>
      </c>
      <c r="G94" s="14">
        <v>76395</v>
      </c>
      <c r="H94" s="20">
        <v>3.1275861530534162E-3</v>
      </c>
      <c r="I94" s="16">
        <v>335.83333333333331</v>
      </c>
      <c r="J94" s="14">
        <v>62564</v>
      </c>
      <c r="K94" s="20">
        <v>3.116040320912253E-3</v>
      </c>
      <c r="L94" s="16">
        <v>324</v>
      </c>
      <c r="M94" s="14">
        <v>76668</v>
      </c>
      <c r="N94" s="20">
        <v>2.9643048293466192E-3</v>
      </c>
      <c r="P94" s="18">
        <f t="shared" si="9"/>
        <v>0.93260109835247129</v>
      </c>
      <c r="Q94" s="19">
        <f t="shared" si="10"/>
        <v>-22.5</v>
      </c>
      <c r="R94" s="14">
        <f t="shared" si="11"/>
        <v>-428</v>
      </c>
    </row>
    <row r="95" spans="1:18" s="12" customFormat="1" ht="14.25" customHeight="1" x14ac:dyDescent="0.2">
      <c r="A95" s="11">
        <v>712250</v>
      </c>
      <c r="B95" s="12" t="s">
        <v>416</v>
      </c>
      <c r="C95" s="55">
        <f>VLOOKUP($A95,'2025 Proportionate'!$A$2:$D$326,3,FALSE)</f>
        <v>392.16666666666669</v>
      </c>
      <c r="D95" s="14">
        <f>VLOOKUP($A95,'2025 Proportionate'!$A$2:$E$326,5,FALSE)</f>
        <v>95690</v>
      </c>
      <c r="E95" s="15">
        <f>VLOOKUP($A95,'2025 Proportionate'!$A$2:$D$326,4,FALSE)</f>
        <v>3.6945445410081863E-3</v>
      </c>
      <c r="F95" s="55">
        <v>391.5</v>
      </c>
      <c r="G95" s="14">
        <v>89592</v>
      </c>
      <c r="H95" s="20">
        <v>3.6678481645144659E-3</v>
      </c>
      <c r="I95" s="16">
        <v>423.66666666666669</v>
      </c>
      <c r="J95" s="14">
        <v>78927</v>
      </c>
      <c r="K95" s="20">
        <v>3.9310047125354578E-3</v>
      </c>
      <c r="L95" s="16">
        <v>413.5</v>
      </c>
      <c r="M95" s="14">
        <v>97847</v>
      </c>
      <c r="N95" s="20">
        <v>3.7831482930087259E-3</v>
      </c>
      <c r="P95" s="18">
        <f t="shared" si="9"/>
        <v>1.0017028522775651</v>
      </c>
      <c r="Q95" s="19">
        <f t="shared" si="10"/>
        <v>0.66666666666668561</v>
      </c>
      <c r="R95" s="14">
        <f t="shared" si="11"/>
        <v>6098</v>
      </c>
    </row>
    <row r="96" spans="1:18" s="12" customFormat="1" ht="14.25" customHeight="1" x14ac:dyDescent="0.2">
      <c r="A96" s="11">
        <v>712260</v>
      </c>
      <c r="B96" s="12" t="s">
        <v>417</v>
      </c>
      <c r="C96" s="55">
        <f>VLOOKUP($A96,'2025 Proportionate'!$A$2:$D$326,3,FALSE)</f>
        <v>110.83333333333333</v>
      </c>
      <c r="D96" s="14">
        <f>VLOOKUP($A96,'2025 Proportionate'!$A$2:$E$326,5,FALSE)</f>
        <v>27044</v>
      </c>
      <c r="E96" s="15">
        <f>VLOOKUP($A96,'2025 Proportionate'!$A$2:$D$326,4,FALSE)</f>
        <v>1.0441445472887563E-3</v>
      </c>
      <c r="F96" s="55">
        <v>116</v>
      </c>
      <c r="G96" s="14">
        <v>26546</v>
      </c>
      <c r="H96" s="20">
        <v>1.0867698265228046E-3</v>
      </c>
      <c r="I96" s="16">
        <v>119.83333333333333</v>
      </c>
      <c r="J96" s="14">
        <v>22324</v>
      </c>
      <c r="K96" s="20">
        <v>1.1118774147572754E-3</v>
      </c>
      <c r="L96" s="16">
        <v>116.66666666666667</v>
      </c>
      <c r="M96" s="14">
        <v>27607</v>
      </c>
      <c r="N96" s="20">
        <v>1.067393714270902E-3</v>
      </c>
      <c r="P96" s="18">
        <f t="shared" si="9"/>
        <v>0.95545977011494254</v>
      </c>
      <c r="Q96" s="19">
        <f t="shared" si="10"/>
        <v>-5.1666666666666714</v>
      </c>
      <c r="R96" s="14">
        <f t="shared" si="11"/>
        <v>498</v>
      </c>
    </row>
    <row r="97" spans="1:18" s="12" customFormat="1" ht="14.25" customHeight="1" x14ac:dyDescent="0.2">
      <c r="A97" s="11">
        <v>713800</v>
      </c>
      <c r="B97" s="12" t="s">
        <v>418</v>
      </c>
      <c r="C97" s="55">
        <f>VLOOKUP($A97,'2025 Proportionate'!$A$2:$D$326,3,FALSE)</f>
        <v>293.83333333333331</v>
      </c>
      <c r="D97" s="14">
        <f>VLOOKUP($A97,'2025 Proportionate'!$A$2:$E$326,5,FALSE)</f>
        <v>71697</v>
      </c>
      <c r="E97" s="15">
        <f>VLOOKUP($A97,'2025 Proportionate'!$A$2:$D$326,4,FALSE)</f>
        <v>2.7681606569474851E-3</v>
      </c>
      <c r="F97" s="55">
        <v>298</v>
      </c>
      <c r="G97" s="14">
        <v>68195</v>
      </c>
      <c r="H97" s="20">
        <v>2.7918742095154811E-3</v>
      </c>
      <c r="I97" s="16">
        <v>290</v>
      </c>
      <c r="J97" s="14">
        <v>54025</v>
      </c>
      <c r="K97" s="20">
        <v>2.6907742721525166E-3</v>
      </c>
      <c r="L97" s="16">
        <v>57</v>
      </c>
      <c r="M97" s="14">
        <v>13488</v>
      </c>
      <c r="N97" s="20">
        <v>5.2149807182949788E-4</v>
      </c>
      <c r="P97" s="18">
        <f t="shared" si="9"/>
        <v>0.98601789709172249</v>
      </c>
      <c r="Q97" s="19">
        <f t="shared" si="10"/>
        <v>-4.1666666666666856</v>
      </c>
      <c r="R97" s="14">
        <f t="shared" si="11"/>
        <v>3502</v>
      </c>
    </row>
    <row r="98" spans="1:18" s="12" customFormat="1" ht="14.25" customHeight="1" x14ac:dyDescent="0.2">
      <c r="A98" s="11">
        <v>712280</v>
      </c>
      <c r="B98" s="12" t="s">
        <v>419</v>
      </c>
      <c r="C98" s="55">
        <f>VLOOKUP($A98,'2025 Proportionate'!$A$2:$D$326,3,FALSE)</f>
        <v>214.16666666666666</v>
      </c>
      <c r="D98" s="14">
        <f>VLOOKUP($A98,'2025 Proportionate'!$A$2:$E$326,5,FALSE)</f>
        <v>52258</v>
      </c>
      <c r="E98" s="15">
        <f>VLOOKUP($A98,'2025 Proportionate'!$A$2:$D$326,4,FALSE)</f>
        <v>2.0176326966406797E-3</v>
      </c>
      <c r="F98" s="55">
        <v>216.16666666666666</v>
      </c>
      <c r="G98" s="14">
        <v>49468</v>
      </c>
      <c r="H98" s="20">
        <v>2.025201817528847E-3</v>
      </c>
      <c r="I98" s="16">
        <v>226.33333333333334</v>
      </c>
      <c r="J98" s="14">
        <v>42165</v>
      </c>
      <c r="K98" s="20">
        <v>2.100041069875355E-3</v>
      </c>
      <c r="L98" s="16">
        <v>224.5</v>
      </c>
      <c r="M98" s="14">
        <v>53124</v>
      </c>
      <c r="N98" s="20">
        <v>2.0539704758898644E-3</v>
      </c>
      <c r="P98" s="18">
        <f t="shared" si="9"/>
        <v>0.99074787972243639</v>
      </c>
      <c r="Q98" s="19">
        <f t="shared" si="10"/>
        <v>-2</v>
      </c>
      <c r="R98" s="14">
        <f t="shared" si="11"/>
        <v>2790</v>
      </c>
    </row>
    <row r="99" spans="1:18" s="12" customFormat="1" ht="14.25" customHeight="1" x14ac:dyDescent="0.2">
      <c r="A99" s="11">
        <v>712290</v>
      </c>
      <c r="B99" s="12" t="s">
        <v>420</v>
      </c>
      <c r="C99" s="55">
        <f>VLOOKUP($A99,'2025 Proportionate'!$A$2:$D$326,3,FALSE)</f>
        <v>173.16666666666666</v>
      </c>
      <c r="D99" s="14">
        <f>VLOOKUP($A99,'2025 Proportionate'!$A$2:$E$326,5,FALSE)</f>
        <v>42253</v>
      </c>
      <c r="E99" s="15">
        <f>VLOOKUP($A99,'2025 Proportionate'!$A$2:$D$326,4,FALSE)</f>
        <v>1.6313777212526583E-3</v>
      </c>
      <c r="F99" s="55">
        <v>174.66666666666666</v>
      </c>
      <c r="G99" s="14">
        <v>39971</v>
      </c>
      <c r="H99" s="20">
        <v>1.6364005433849129E-3</v>
      </c>
      <c r="I99" s="16">
        <v>179.66666666666666</v>
      </c>
      <c r="J99" s="14">
        <v>33471</v>
      </c>
      <c r="K99" s="20">
        <v>1.6670429111381683E-3</v>
      </c>
      <c r="L99" s="16">
        <v>188.16666666666666</v>
      </c>
      <c r="M99" s="14">
        <v>44526</v>
      </c>
      <c r="N99" s="20">
        <v>1.7215535763026404E-3</v>
      </c>
      <c r="P99" s="18">
        <f t="shared" si="9"/>
        <v>0.99141221374045796</v>
      </c>
      <c r="Q99" s="19">
        <f t="shared" si="10"/>
        <v>-1.5</v>
      </c>
      <c r="R99" s="14">
        <f t="shared" si="11"/>
        <v>2282</v>
      </c>
    </row>
    <row r="100" spans="1:18" s="12" customFormat="1" ht="14.25" customHeight="1" x14ac:dyDescent="0.2">
      <c r="A100" s="11">
        <v>712300</v>
      </c>
      <c r="B100" s="12" t="s">
        <v>421</v>
      </c>
      <c r="C100" s="55">
        <f>VLOOKUP($A100,'2025 Proportionate'!$A$2:$D$326,3,FALSE)</f>
        <v>242.33333333333334</v>
      </c>
      <c r="D100" s="14">
        <f>VLOOKUP($A100,'2025 Proportionate'!$A$2:$E$326,5,FALSE)</f>
        <v>59130</v>
      </c>
      <c r="E100" s="15">
        <f>VLOOKUP($A100,'2025 Proportionate'!$A$2:$D$326,4,FALSE)</f>
        <v>2.2829867244478978E-3</v>
      </c>
      <c r="F100" s="55">
        <v>305</v>
      </c>
      <c r="G100" s="14">
        <v>69797</v>
      </c>
      <c r="H100" s="20">
        <v>2.8574551473228918E-3</v>
      </c>
      <c r="I100" s="16">
        <v>330.16666666666669</v>
      </c>
      <c r="J100" s="14">
        <v>61508</v>
      </c>
      <c r="K100" s="20">
        <v>3.0634619730655951E-3</v>
      </c>
      <c r="L100" s="16">
        <v>308.83333333333331</v>
      </c>
      <c r="M100" s="14">
        <v>73079</v>
      </c>
      <c r="N100" s="20">
        <v>2.8255436464914019E-3</v>
      </c>
      <c r="P100" s="18">
        <f t="shared" si="9"/>
        <v>0.7945355191256831</v>
      </c>
      <c r="Q100" s="19">
        <f t="shared" si="10"/>
        <v>-62.666666666666657</v>
      </c>
      <c r="R100" s="14">
        <f t="shared" si="11"/>
        <v>-10667</v>
      </c>
    </row>
    <row r="101" spans="1:18" s="12" customFormat="1" ht="14.25" customHeight="1" x14ac:dyDescent="0.2">
      <c r="A101" s="11">
        <v>712320</v>
      </c>
      <c r="B101" s="12" t="s">
        <v>422</v>
      </c>
      <c r="C101" s="55">
        <f>VLOOKUP($A101,'2025 Proportionate'!$A$2:$D$326,3,FALSE)</f>
        <v>404.16666666666669</v>
      </c>
      <c r="D101" s="14">
        <f>VLOOKUP($A101,'2025 Proportionate'!$A$2:$E$326,5,FALSE)</f>
        <v>98618</v>
      </c>
      <c r="E101" s="15">
        <f>VLOOKUP($A101,'2025 Proportionate'!$A$2:$D$326,4,FALSE)</f>
        <v>3.8075947777071193E-3</v>
      </c>
      <c r="F101" s="55">
        <v>400.83333333333331</v>
      </c>
      <c r="G101" s="14">
        <v>91728</v>
      </c>
      <c r="H101" s="20">
        <v>3.7552894149243468E-3</v>
      </c>
      <c r="I101" s="16">
        <v>392.83333333333331</v>
      </c>
      <c r="J101" s="14">
        <v>73183</v>
      </c>
      <c r="K101" s="20">
        <v>3.6449166433698168E-3</v>
      </c>
      <c r="L101" s="16">
        <v>421.16666666666669</v>
      </c>
      <c r="M101" s="14">
        <v>99661</v>
      </c>
      <c r="N101" s="20">
        <v>3.8532913085179564E-3</v>
      </c>
      <c r="P101" s="18">
        <f t="shared" si="9"/>
        <v>1.0083160083160083</v>
      </c>
      <c r="Q101" s="19">
        <f t="shared" si="10"/>
        <v>3.3333333333333712</v>
      </c>
      <c r="R101" s="14">
        <f t="shared" si="11"/>
        <v>6890</v>
      </c>
    </row>
    <row r="102" spans="1:18" s="12" customFormat="1" ht="14.25" customHeight="1" x14ac:dyDescent="0.2">
      <c r="A102" s="11">
        <v>712330</v>
      </c>
      <c r="B102" s="12" t="s">
        <v>423</v>
      </c>
      <c r="C102" s="55">
        <f>VLOOKUP($A102,'2025 Proportionate'!$A$2:$D$326,3,FALSE)</f>
        <v>560</v>
      </c>
      <c r="D102" s="14">
        <f>VLOOKUP($A102,'2025 Proportionate'!$A$2:$E$326,5,FALSE)</f>
        <v>136643</v>
      </c>
      <c r="E102" s="15">
        <f>VLOOKUP($A102,'2025 Proportionate'!$A$2:$D$326,4,FALSE)</f>
        <v>5.2756777126168747E-3</v>
      </c>
      <c r="F102" s="55">
        <v>544.66666666666663</v>
      </c>
      <c r="G102" s="14">
        <v>124643</v>
      </c>
      <c r="H102" s="20">
        <v>5.1028215417766171E-3</v>
      </c>
      <c r="I102" s="16">
        <v>539.16666666666663</v>
      </c>
      <c r="J102" s="14">
        <v>100444</v>
      </c>
      <c r="K102" s="20">
        <v>5.0026751554099946E-3</v>
      </c>
      <c r="L102" s="16">
        <v>553.16666666666663</v>
      </c>
      <c r="M102" s="14">
        <v>130896</v>
      </c>
      <c r="N102" s="20">
        <v>5.0609710538073198E-3</v>
      </c>
      <c r="P102" s="18">
        <f t="shared" si="9"/>
        <v>1.0281517747858018</v>
      </c>
      <c r="Q102" s="19">
        <f t="shared" si="10"/>
        <v>15.333333333333371</v>
      </c>
      <c r="R102" s="14">
        <f t="shared" si="11"/>
        <v>12000</v>
      </c>
    </row>
    <row r="103" spans="1:18" s="12" customFormat="1" ht="14.25" customHeight="1" x14ac:dyDescent="0.2">
      <c r="A103" s="11">
        <v>712340</v>
      </c>
      <c r="B103" s="12" t="s">
        <v>424</v>
      </c>
      <c r="C103" s="55">
        <v>0</v>
      </c>
      <c r="D103" s="14">
        <v>0</v>
      </c>
      <c r="E103" s="15">
        <v>0</v>
      </c>
      <c r="F103" s="55">
        <v>0</v>
      </c>
      <c r="G103" s="14">
        <v>0</v>
      </c>
      <c r="H103" s="20">
        <v>0</v>
      </c>
      <c r="I103" s="16">
        <v>0</v>
      </c>
      <c r="J103" s="14">
        <v>0</v>
      </c>
      <c r="K103" s="20">
        <v>0</v>
      </c>
      <c r="L103" s="16">
        <v>14.666666666666666</v>
      </c>
      <c r="M103" s="14">
        <v>3471</v>
      </c>
      <c r="N103" s="20">
        <v>1.3418663836548483E-4</v>
      </c>
      <c r="P103" s="18">
        <v>1</v>
      </c>
      <c r="Q103" s="19">
        <f t="shared" si="10"/>
        <v>0</v>
      </c>
      <c r="R103" s="14">
        <f t="shared" si="11"/>
        <v>0</v>
      </c>
    </row>
    <row r="104" spans="1:18" s="12" customFormat="1" ht="14.25" customHeight="1" x14ac:dyDescent="0.2">
      <c r="A104" s="11">
        <v>712350</v>
      </c>
      <c r="B104" s="12" t="s">
        <v>425</v>
      </c>
      <c r="C104" s="55">
        <f>VLOOKUP($A104,'2025 Proportionate'!$A$2:$D$326,3,FALSE)</f>
        <v>196.83333333333334</v>
      </c>
      <c r="D104" s="14">
        <f>VLOOKUP($A104,'2025 Proportionate'!$A$2:$E$326,5,FALSE)</f>
        <v>48028</v>
      </c>
      <c r="E104" s="15">
        <f>VLOOKUP($A104,'2025 Proportionate'!$A$2:$D$326,4,FALSE)</f>
        <v>1.8543379102977766E-3</v>
      </c>
      <c r="F104" s="55">
        <v>200.66666666666666</v>
      </c>
      <c r="G104" s="14">
        <v>45921</v>
      </c>
      <c r="H104" s="20">
        <v>1.8799868838124381E-3</v>
      </c>
      <c r="I104" s="16">
        <v>191</v>
      </c>
      <c r="J104" s="14">
        <v>35582</v>
      </c>
      <c r="K104" s="20">
        <v>1.7721996068314849E-3</v>
      </c>
      <c r="L104" s="16">
        <v>213.16666666666666</v>
      </c>
      <c r="M104" s="14">
        <v>50442</v>
      </c>
      <c r="N104" s="20">
        <v>1.9502808007892624E-3</v>
      </c>
      <c r="P104" s="18">
        <f t="shared" ref="P104:P111" si="12">C104/F104</f>
        <v>0.98089700996677753</v>
      </c>
      <c r="Q104" s="19">
        <f t="shared" si="10"/>
        <v>-3.8333333333333144</v>
      </c>
      <c r="R104" s="14">
        <f t="shared" si="11"/>
        <v>2107</v>
      </c>
    </row>
    <row r="105" spans="1:18" s="12" customFormat="1" ht="14.25" customHeight="1" x14ac:dyDescent="0.2">
      <c r="A105" s="11">
        <v>712360</v>
      </c>
      <c r="B105" s="12" t="s">
        <v>426</v>
      </c>
      <c r="C105" s="55">
        <f>VLOOKUP($A105,'2025 Proportionate'!$A$2:$D$326,3,FALSE)</f>
        <v>72.5</v>
      </c>
      <c r="D105" s="14">
        <f>VLOOKUP($A105,'2025 Proportionate'!$A$2:$E$326,5,FALSE)</f>
        <v>17690</v>
      </c>
      <c r="E105" s="15">
        <f>VLOOKUP($A105,'2025 Proportionate'!$A$2:$D$326,4,FALSE)</f>
        <v>6.8301184672272034E-4</v>
      </c>
      <c r="F105" s="55">
        <v>70.833333333333329</v>
      </c>
      <c r="G105" s="14">
        <v>16210</v>
      </c>
      <c r="H105" s="20">
        <v>6.6361663257498849E-4</v>
      </c>
      <c r="I105" s="16">
        <v>80.5</v>
      </c>
      <c r="J105" s="14">
        <v>14997</v>
      </c>
      <c r="K105" s="20">
        <v>7.4692182382164686E-4</v>
      </c>
      <c r="L105" s="16">
        <v>69.166666666666671</v>
      </c>
      <c r="M105" s="14">
        <v>16367</v>
      </c>
      <c r="N105" s="20">
        <v>6.3281198774632055E-4</v>
      </c>
      <c r="P105" s="18">
        <f t="shared" si="12"/>
        <v>1.023529411764706</v>
      </c>
      <c r="Q105" s="19">
        <f t="shared" si="10"/>
        <v>1.6666666666666714</v>
      </c>
      <c r="R105" s="14">
        <f t="shared" si="11"/>
        <v>1480</v>
      </c>
    </row>
    <row r="106" spans="1:18" s="12" customFormat="1" ht="14.25" customHeight="1" x14ac:dyDescent="0.2">
      <c r="A106" s="11">
        <v>712370</v>
      </c>
      <c r="B106" s="12" t="s">
        <v>427</v>
      </c>
      <c r="C106" s="55">
        <f>VLOOKUP($A106,'2025 Proportionate'!$A$2:$D$326,3,FALSE)</f>
        <v>221.83333333333334</v>
      </c>
      <c r="D106" s="14">
        <f>VLOOKUP($A106,'2025 Proportionate'!$A$2:$E$326,5,FALSE)</f>
        <v>54128</v>
      </c>
      <c r="E106" s="15">
        <f>VLOOKUP($A106,'2025 Proportionate'!$A$2:$D$326,4,FALSE)</f>
        <v>2.0898592367538868E-3</v>
      </c>
      <c r="F106" s="55">
        <v>214.16666666666666</v>
      </c>
      <c r="G106" s="14">
        <v>49011</v>
      </c>
      <c r="H106" s="20">
        <v>2.0064644067267299E-3</v>
      </c>
      <c r="I106" s="16">
        <v>220.5</v>
      </c>
      <c r="J106" s="14">
        <v>41078</v>
      </c>
      <c r="K106" s="20">
        <v>2.0459163000332067E-3</v>
      </c>
      <c r="L106" s="16">
        <v>204.83333333333334</v>
      </c>
      <c r="M106" s="14">
        <v>48470</v>
      </c>
      <c r="N106" s="20">
        <v>1.8740383926270552E-3</v>
      </c>
      <c r="P106" s="18">
        <f t="shared" si="12"/>
        <v>1.0357976653696499</v>
      </c>
      <c r="Q106" s="19">
        <f t="shared" si="10"/>
        <v>7.6666666666666856</v>
      </c>
      <c r="R106" s="14">
        <f t="shared" si="11"/>
        <v>5117</v>
      </c>
    </row>
    <row r="107" spans="1:18" s="12" customFormat="1" ht="14.25" customHeight="1" x14ac:dyDescent="0.2">
      <c r="A107" s="11">
        <v>712380</v>
      </c>
      <c r="B107" s="12" t="s">
        <v>428</v>
      </c>
      <c r="C107" s="55">
        <f>VLOOKUP($A107,'2025 Proportionate'!$A$2:$D$326,3,FALSE)</f>
        <v>464</v>
      </c>
      <c r="D107" s="14">
        <f>VLOOKUP($A107,'2025 Proportionate'!$A$2:$E$326,5,FALSE)</f>
        <v>113218</v>
      </c>
      <c r="E107" s="15">
        <f>VLOOKUP($A107,'2025 Proportionate'!$A$2:$D$326,4,FALSE)</f>
        <v>4.37127581902541E-3</v>
      </c>
      <c r="F107" s="55">
        <v>472.33333333333331</v>
      </c>
      <c r="G107" s="14">
        <v>108090</v>
      </c>
      <c r="H107" s="20">
        <v>4.4251518511000407E-3</v>
      </c>
      <c r="I107" s="16">
        <v>462.66666666666669</v>
      </c>
      <c r="J107" s="14">
        <v>86192</v>
      </c>
      <c r="K107" s="20">
        <v>4.2928674594801073E-3</v>
      </c>
      <c r="L107" s="16">
        <v>468</v>
      </c>
      <c r="M107" s="14">
        <v>110743</v>
      </c>
      <c r="N107" s="20">
        <v>4.2817736423895617E-3</v>
      </c>
      <c r="P107" s="18">
        <f t="shared" si="12"/>
        <v>0.98235709244883562</v>
      </c>
      <c r="Q107" s="19">
        <f t="shared" si="10"/>
        <v>-8.3333333333333144</v>
      </c>
      <c r="R107" s="14">
        <f t="shared" si="11"/>
        <v>5128</v>
      </c>
    </row>
    <row r="108" spans="1:18" s="12" customFormat="1" ht="14.25" customHeight="1" x14ac:dyDescent="0.2">
      <c r="A108" s="11">
        <v>712390</v>
      </c>
      <c r="B108" s="12" t="s">
        <v>429</v>
      </c>
      <c r="C108" s="55">
        <f>VLOOKUP($A108,'2025 Proportionate'!$A$2:$D$326,3,FALSE)</f>
        <v>254.16666666666666</v>
      </c>
      <c r="D108" s="14">
        <f>VLOOKUP($A108,'2025 Proportionate'!$A$2:$E$326,5,FALSE)</f>
        <v>62018</v>
      </c>
      <c r="E108" s="15">
        <f>VLOOKUP($A108,'2025 Proportionate'!$A$2:$D$326,4,FALSE)</f>
        <v>2.3944668189704562E-3</v>
      </c>
      <c r="F108" s="55">
        <v>249.5</v>
      </c>
      <c r="G108" s="14">
        <v>57096</v>
      </c>
      <c r="H108" s="20">
        <v>2.337491997564136E-3</v>
      </c>
      <c r="I108" s="16">
        <v>278</v>
      </c>
      <c r="J108" s="14">
        <v>51790</v>
      </c>
      <c r="K108" s="20">
        <v>2.5794318884772398E-3</v>
      </c>
      <c r="L108" s="16">
        <v>281.83333333333331</v>
      </c>
      <c r="M108" s="14">
        <v>66690</v>
      </c>
      <c r="N108" s="20">
        <v>2.5785182440458505E-3</v>
      </c>
      <c r="P108" s="18">
        <f t="shared" si="12"/>
        <v>1.0187040748162992</v>
      </c>
      <c r="Q108" s="19">
        <f t="shared" si="10"/>
        <v>4.6666666666666572</v>
      </c>
      <c r="R108" s="14">
        <f t="shared" si="11"/>
        <v>4922</v>
      </c>
    </row>
    <row r="109" spans="1:18" s="12" customFormat="1" ht="14.25" customHeight="1" x14ac:dyDescent="0.2">
      <c r="A109" s="11">
        <v>712400</v>
      </c>
      <c r="B109" s="12" t="s">
        <v>430</v>
      </c>
      <c r="C109" s="55">
        <f>VLOOKUP($A109,'2025 Proportionate'!$A$2:$D$326,3,FALSE)</f>
        <v>268.66666666666669</v>
      </c>
      <c r="D109" s="14">
        <f>VLOOKUP($A109,'2025 Proportionate'!$A$2:$E$326,5,FALSE)</f>
        <v>65556</v>
      </c>
      <c r="E109" s="15">
        <f>VLOOKUP($A109,'2025 Proportionate'!$A$2:$D$326,4,FALSE)</f>
        <v>2.5310691883150007E-3</v>
      </c>
      <c r="F109" s="55">
        <v>267.66666666666669</v>
      </c>
      <c r="G109" s="14">
        <v>61254</v>
      </c>
      <c r="H109" s="20">
        <v>2.5076901456833685E-3</v>
      </c>
      <c r="I109" s="16">
        <v>267.33333333333331</v>
      </c>
      <c r="J109" s="14">
        <v>49803</v>
      </c>
      <c r="K109" s="20">
        <v>2.4804608807658828E-3</v>
      </c>
      <c r="L109" s="16">
        <v>272.5</v>
      </c>
      <c r="M109" s="14">
        <v>64482</v>
      </c>
      <c r="N109" s="20">
        <v>2.4931267469041783E-3</v>
      </c>
      <c r="P109" s="18">
        <f t="shared" si="12"/>
        <v>1.0037359900373599</v>
      </c>
      <c r="Q109" s="19">
        <f t="shared" si="10"/>
        <v>1</v>
      </c>
      <c r="R109" s="14">
        <f t="shared" si="11"/>
        <v>4302</v>
      </c>
    </row>
    <row r="110" spans="1:18" s="12" customFormat="1" ht="14.25" customHeight="1" x14ac:dyDescent="0.2">
      <c r="A110" s="11">
        <v>712410</v>
      </c>
      <c r="B110" s="12" t="s">
        <v>431</v>
      </c>
      <c r="C110" s="55">
        <f>VLOOKUP($A110,'2025 Proportionate'!$A$2:$D$326,3,FALSE)</f>
        <v>375</v>
      </c>
      <c r="D110" s="14">
        <f>VLOOKUP($A110,'2025 Proportionate'!$A$2:$E$326,5,FALSE)</f>
        <v>91502</v>
      </c>
      <c r="E110" s="15">
        <f>VLOOKUP($A110,'2025 Proportionate'!$A$2:$D$326,4,FALSE)</f>
        <v>3.5328198968416569E-3</v>
      </c>
      <c r="F110" s="55">
        <v>378.33333333333331</v>
      </c>
      <c r="G110" s="14">
        <v>86579</v>
      </c>
      <c r="H110" s="20">
        <v>3.544493543400527E-3</v>
      </c>
      <c r="I110" s="16">
        <v>390.16666666666669</v>
      </c>
      <c r="J110" s="14">
        <v>72686</v>
      </c>
      <c r="K110" s="20">
        <v>3.6201738914419779E-3</v>
      </c>
      <c r="L110" s="16">
        <v>383.33333333333331</v>
      </c>
      <c r="M110" s="14">
        <v>90708</v>
      </c>
      <c r="N110" s="20">
        <v>3.5071507754615349E-3</v>
      </c>
      <c r="P110" s="18">
        <f t="shared" si="12"/>
        <v>0.99118942731277537</v>
      </c>
      <c r="Q110" s="19">
        <f t="shared" si="10"/>
        <v>-3.3333333333333144</v>
      </c>
      <c r="R110" s="14">
        <f t="shared" si="11"/>
        <v>4923</v>
      </c>
    </row>
    <row r="111" spans="1:18" s="12" customFormat="1" ht="14.25" customHeight="1" x14ac:dyDescent="0.2">
      <c r="A111" s="11">
        <v>712420</v>
      </c>
      <c r="B111" s="12" t="s">
        <v>432</v>
      </c>
      <c r="C111" s="55">
        <f>VLOOKUP($A111,'2025 Proportionate'!$A$2:$D$326,3,FALSE)</f>
        <v>3578.6666666666665</v>
      </c>
      <c r="D111" s="14">
        <f>VLOOKUP($A111,'2025 Proportionate'!$A$2:$E$326,5,FALSE)</f>
        <v>873211</v>
      </c>
      <c r="E111" s="15">
        <f>VLOOKUP($A111,'2025 Proportionate'!$A$2:$D$326,4,FALSE)</f>
        <v>3.3714092811104025E-2</v>
      </c>
      <c r="F111" s="55">
        <v>3545.3333333333335</v>
      </c>
      <c r="G111" s="14">
        <v>811324</v>
      </c>
      <c r="H111" s="20">
        <v>3.3215183548553309E-2</v>
      </c>
      <c r="I111" s="16">
        <v>3515.1666666666665</v>
      </c>
      <c r="J111" s="14">
        <v>654855</v>
      </c>
      <c r="K111" s="20">
        <v>3.2615586306878573E-2</v>
      </c>
      <c r="L111" s="16">
        <v>3556.3333333333335</v>
      </c>
      <c r="M111" s="14">
        <v>841536</v>
      </c>
      <c r="N111" s="20">
        <v>3.2537210107303587E-2</v>
      </c>
      <c r="P111" s="18">
        <f t="shared" si="12"/>
        <v>1.0094020308386611</v>
      </c>
      <c r="Q111" s="19">
        <f t="shared" si="10"/>
        <v>33.33333333333303</v>
      </c>
      <c r="R111" s="14">
        <f t="shared" si="11"/>
        <v>61887</v>
      </c>
    </row>
    <row r="112" spans="1:18" s="12" customFormat="1" ht="14.25" customHeight="1" x14ac:dyDescent="0.2">
      <c r="A112" s="11">
        <v>712440</v>
      </c>
      <c r="B112" s="12" t="s">
        <v>433</v>
      </c>
      <c r="C112" s="55">
        <v>0</v>
      </c>
      <c r="D112" s="14">
        <v>0</v>
      </c>
      <c r="E112" s="15">
        <v>0</v>
      </c>
      <c r="F112" s="55">
        <v>0</v>
      </c>
      <c r="G112" s="14">
        <v>0</v>
      </c>
      <c r="H112" s="20">
        <v>0</v>
      </c>
      <c r="I112" s="16">
        <v>0</v>
      </c>
      <c r="J112" s="14">
        <v>0</v>
      </c>
      <c r="K112" s="20">
        <v>0</v>
      </c>
      <c r="L112" s="16">
        <v>0</v>
      </c>
      <c r="M112" s="14">
        <v>0</v>
      </c>
      <c r="N112" s="20">
        <v>0</v>
      </c>
      <c r="P112" s="18">
        <v>1</v>
      </c>
      <c r="Q112" s="19">
        <f t="shared" si="10"/>
        <v>0</v>
      </c>
      <c r="R112" s="14">
        <f t="shared" si="11"/>
        <v>0</v>
      </c>
    </row>
    <row r="113" spans="1:18" s="12" customFormat="1" ht="14.25" customHeight="1" x14ac:dyDescent="0.2">
      <c r="A113" s="11">
        <v>712450</v>
      </c>
      <c r="B113" s="12" t="s">
        <v>434</v>
      </c>
      <c r="C113" s="55">
        <f>VLOOKUP($A113,'2025 Proportionate'!$A$2:$D$326,3,FALSE)</f>
        <v>117.5</v>
      </c>
      <c r="D113" s="14">
        <f>VLOOKUP($A113,'2025 Proportionate'!$A$2:$E$326,5,FALSE)</f>
        <v>28671</v>
      </c>
      <c r="E113" s="15">
        <f>VLOOKUP($A113,'2025 Proportionate'!$A$2:$D$326,4,FALSE)</f>
        <v>1.1069502343437191E-3</v>
      </c>
      <c r="F113" s="55">
        <v>130.83333333333334</v>
      </c>
      <c r="G113" s="14">
        <v>29940</v>
      </c>
      <c r="H113" s="20">
        <v>1.2257389566385083E-3</v>
      </c>
      <c r="I113" s="16">
        <v>136.66666666666666</v>
      </c>
      <c r="J113" s="14">
        <v>25460</v>
      </c>
      <c r="K113" s="20">
        <v>1.2680660363017606E-3</v>
      </c>
      <c r="L113" s="16">
        <v>137.66666666666666</v>
      </c>
      <c r="M113" s="14">
        <v>32576</v>
      </c>
      <c r="N113" s="20">
        <v>1.2595245828396643E-3</v>
      </c>
      <c r="P113" s="18">
        <f t="shared" ref="P113:P133" si="13">C113/F113</f>
        <v>0.8980891719745222</v>
      </c>
      <c r="Q113" s="19">
        <f t="shared" si="10"/>
        <v>-13.333333333333343</v>
      </c>
      <c r="R113" s="14">
        <f t="shared" si="11"/>
        <v>-1269</v>
      </c>
    </row>
    <row r="114" spans="1:18" s="12" customFormat="1" ht="14.25" customHeight="1" x14ac:dyDescent="0.2">
      <c r="A114" s="11">
        <v>712460</v>
      </c>
      <c r="B114" s="12" t="s">
        <v>435</v>
      </c>
      <c r="C114" s="55">
        <f>VLOOKUP($A114,'2025 Proportionate'!$A$2:$D$326,3,FALSE)</f>
        <v>134.16666666666666</v>
      </c>
      <c r="D114" s="14">
        <f>VLOOKUP($A114,'2025 Proportionate'!$A$2:$E$326,5,FALSE)</f>
        <v>32737</v>
      </c>
      <c r="E114" s="15">
        <f>VLOOKUP($A114,'2025 Proportionate'!$A$2:$D$326,4,FALSE)</f>
        <v>1.2639644519811262E-3</v>
      </c>
      <c r="F114" s="55">
        <v>135</v>
      </c>
      <c r="G114" s="14">
        <v>30894</v>
      </c>
      <c r="H114" s="20">
        <v>1.2647752291429194E-3</v>
      </c>
      <c r="I114" s="16">
        <v>146.83333333333334</v>
      </c>
      <c r="J114" s="14">
        <v>27354</v>
      </c>
      <c r="K114" s="20">
        <v>1.3623977780266479E-3</v>
      </c>
      <c r="L114" s="16">
        <v>137.5</v>
      </c>
      <c r="M114" s="14">
        <v>32537</v>
      </c>
      <c r="N114" s="20">
        <v>1.2579997346764203E-3</v>
      </c>
      <c r="P114" s="18">
        <f t="shared" si="13"/>
        <v>0.99382716049382713</v>
      </c>
      <c r="Q114" s="19">
        <f t="shared" si="10"/>
        <v>-0.83333333333334281</v>
      </c>
      <c r="R114" s="14">
        <f t="shared" si="11"/>
        <v>1843</v>
      </c>
    </row>
    <row r="115" spans="1:18" s="12" customFormat="1" ht="14.25" customHeight="1" x14ac:dyDescent="0.2">
      <c r="A115" s="11">
        <v>712470</v>
      </c>
      <c r="B115" s="12" t="s">
        <v>436</v>
      </c>
      <c r="C115" s="55">
        <f>VLOOKUP($A115,'2025 Proportionate'!$A$2:$D$326,3,FALSE)</f>
        <v>127.83333333333333</v>
      </c>
      <c r="D115" s="14">
        <f>VLOOKUP($A115,'2025 Proportionate'!$A$2:$E$326,5,FALSE)</f>
        <v>31192</v>
      </c>
      <c r="E115" s="15">
        <f>VLOOKUP($A115,'2025 Proportionate'!$A$2:$D$326,4,FALSE)</f>
        <v>1.2042990492789115E-3</v>
      </c>
      <c r="F115" s="55">
        <v>129.5</v>
      </c>
      <c r="G115" s="14">
        <v>29635</v>
      </c>
      <c r="H115" s="20">
        <v>1.2132473494370966E-3</v>
      </c>
      <c r="I115" s="16">
        <v>121.5</v>
      </c>
      <c r="J115" s="14">
        <v>22635</v>
      </c>
      <c r="K115" s="20">
        <v>1.127341634712175E-3</v>
      </c>
      <c r="L115" s="16">
        <v>116.66666666666667</v>
      </c>
      <c r="M115" s="14">
        <v>27607</v>
      </c>
      <c r="N115" s="20">
        <v>1.067393714270902E-3</v>
      </c>
      <c r="P115" s="18">
        <f t="shared" si="13"/>
        <v>0.98712998712998712</v>
      </c>
      <c r="Q115" s="19">
        <f t="shared" ref="Q115:Q146" si="14">C115-F115</f>
        <v>-1.6666666666666714</v>
      </c>
      <c r="R115" s="14">
        <f t="shared" ref="R115:R146" si="15">D115-G115</f>
        <v>1557</v>
      </c>
    </row>
    <row r="116" spans="1:18" s="12" customFormat="1" ht="14.25" customHeight="1" x14ac:dyDescent="0.2">
      <c r="A116" s="11">
        <v>712480</v>
      </c>
      <c r="B116" s="12" t="s">
        <v>437</v>
      </c>
      <c r="C116" s="55">
        <f>VLOOKUP($A116,'2025 Proportionate'!$A$2:$D$326,3,FALSE)</f>
        <v>209.16666666666666</v>
      </c>
      <c r="D116" s="14">
        <f>VLOOKUP($A116,'2025 Proportionate'!$A$2:$E$326,5,FALSE)</f>
        <v>51038</v>
      </c>
      <c r="E116" s="15">
        <f>VLOOKUP($A116,'2025 Proportionate'!$A$2:$D$326,4,FALSE)</f>
        <v>1.9705284313494575E-3</v>
      </c>
      <c r="F116" s="55">
        <v>199.5</v>
      </c>
      <c r="G116" s="14">
        <v>45654</v>
      </c>
      <c r="H116" s="20">
        <v>1.869056727511203E-3</v>
      </c>
      <c r="I116" s="16">
        <v>200.66666666666666</v>
      </c>
      <c r="J116" s="14">
        <v>37383</v>
      </c>
      <c r="K116" s="20">
        <v>1.8618920825699021E-3</v>
      </c>
      <c r="L116" s="16">
        <v>192.83333333333334</v>
      </c>
      <c r="M116" s="14">
        <v>45630</v>
      </c>
      <c r="N116" s="20">
        <v>1.7642493248734767E-3</v>
      </c>
      <c r="P116" s="18">
        <f t="shared" si="13"/>
        <v>1.048454469507101</v>
      </c>
      <c r="Q116" s="19">
        <f t="shared" si="14"/>
        <v>9.6666666666666572</v>
      </c>
      <c r="R116" s="14">
        <f t="shared" si="15"/>
        <v>5384</v>
      </c>
    </row>
    <row r="117" spans="1:18" s="12" customFormat="1" ht="14.25" customHeight="1" x14ac:dyDescent="0.2">
      <c r="A117" s="11">
        <v>712490</v>
      </c>
      <c r="B117" s="12" t="s">
        <v>438</v>
      </c>
      <c r="C117" s="55">
        <f>VLOOKUP($A117,'2025 Proportionate'!$A$2:$D$326,3,FALSE)</f>
        <v>297.5</v>
      </c>
      <c r="D117" s="14">
        <f>VLOOKUP($A117,'2025 Proportionate'!$A$2:$E$326,5,FALSE)</f>
        <v>72591</v>
      </c>
      <c r="E117" s="15">
        <f>VLOOKUP($A117,'2025 Proportionate'!$A$2:$D$326,4,FALSE)</f>
        <v>2.8027037848277147E-3</v>
      </c>
      <c r="F117" s="55">
        <v>307.5</v>
      </c>
      <c r="G117" s="14">
        <v>70369</v>
      </c>
      <c r="H117" s="20">
        <v>2.8808769108255384E-3</v>
      </c>
      <c r="I117" s="16">
        <v>314.33333333333331</v>
      </c>
      <c r="J117" s="14">
        <v>58558</v>
      </c>
      <c r="K117" s="20">
        <v>2.9165518834940495E-3</v>
      </c>
      <c r="L117" s="16">
        <v>311.33333333333331</v>
      </c>
      <c r="M117" s="14">
        <v>73671</v>
      </c>
      <c r="N117" s="20">
        <v>2.8484163689400641E-3</v>
      </c>
      <c r="P117" s="18">
        <f t="shared" si="13"/>
        <v>0.96747967479674801</v>
      </c>
      <c r="Q117" s="19">
        <f t="shared" si="14"/>
        <v>-10</v>
      </c>
      <c r="R117" s="14">
        <f t="shared" si="15"/>
        <v>2222</v>
      </c>
    </row>
    <row r="118" spans="1:18" s="12" customFormat="1" ht="14.25" customHeight="1" x14ac:dyDescent="0.2">
      <c r="A118" s="11">
        <v>712500</v>
      </c>
      <c r="B118" s="12" t="s">
        <v>439</v>
      </c>
      <c r="C118" s="55">
        <f>VLOOKUP($A118,'2025 Proportionate'!$A$2:$D$326,3,FALSE)</f>
        <v>73.333333333333329</v>
      </c>
      <c r="D118" s="14">
        <f>VLOOKUP($A118,'2025 Proportionate'!$A$2:$E$326,5,FALSE)</f>
        <v>17894</v>
      </c>
      <c r="E118" s="15">
        <f>VLOOKUP($A118,'2025 Proportionate'!$A$2:$D$326,4,FALSE)</f>
        <v>6.9086255760459063E-4</v>
      </c>
      <c r="F118" s="55">
        <v>74.666666666666671</v>
      </c>
      <c r="G118" s="14">
        <v>17087</v>
      </c>
      <c r="H118" s="20">
        <v>6.9953000327904681E-4</v>
      </c>
      <c r="I118" s="16">
        <v>81.666666666666671</v>
      </c>
      <c r="J118" s="14">
        <v>15214</v>
      </c>
      <c r="K118" s="20">
        <v>7.5774677779007649E-4</v>
      </c>
      <c r="L118" s="16">
        <v>74.5</v>
      </c>
      <c r="M118" s="14">
        <v>17629</v>
      </c>
      <c r="N118" s="20">
        <v>6.8160712897013317E-4</v>
      </c>
      <c r="P118" s="18">
        <f t="shared" si="13"/>
        <v>0.98214285714285698</v>
      </c>
      <c r="Q118" s="19">
        <f t="shared" si="14"/>
        <v>-1.3333333333333428</v>
      </c>
      <c r="R118" s="14">
        <f t="shared" si="15"/>
        <v>807</v>
      </c>
    </row>
    <row r="119" spans="1:18" s="12" customFormat="1" ht="14.25" customHeight="1" x14ac:dyDescent="0.2">
      <c r="A119" s="11">
        <v>712510</v>
      </c>
      <c r="B119" s="12" t="s">
        <v>440</v>
      </c>
      <c r="C119" s="55">
        <f>VLOOKUP($A119,'2025 Proportionate'!$A$2:$D$326,3,FALSE)</f>
        <v>164.66666666666666</v>
      </c>
      <c r="D119" s="14">
        <f>VLOOKUP($A119,'2025 Proportionate'!$A$2:$E$326,5,FALSE)</f>
        <v>40179</v>
      </c>
      <c r="E119" s="15">
        <f>VLOOKUP($A119,'2025 Proportionate'!$A$2:$D$326,4,FALSE)</f>
        <v>1.551300470257581E-3</v>
      </c>
      <c r="F119" s="55">
        <v>171.33333333333334</v>
      </c>
      <c r="G119" s="14">
        <v>39208</v>
      </c>
      <c r="H119" s="20">
        <v>1.6051715253813841E-3</v>
      </c>
      <c r="I119" s="16">
        <v>184.33333333333334</v>
      </c>
      <c r="J119" s="14">
        <v>34340</v>
      </c>
      <c r="K119" s="20">
        <v>1.710342727011887E-3</v>
      </c>
      <c r="L119" s="16">
        <v>184</v>
      </c>
      <c r="M119" s="14">
        <v>43540</v>
      </c>
      <c r="N119" s="20">
        <v>1.6834323722215369E-3</v>
      </c>
      <c r="P119" s="18">
        <f t="shared" si="13"/>
        <v>0.96108949416342404</v>
      </c>
      <c r="Q119" s="19">
        <f t="shared" si="14"/>
        <v>-6.6666666666666856</v>
      </c>
      <c r="R119" s="14">
        <f t="shared" si="15"/>
        <v>971</v>
      </c>
    </row>
    <row r="120" spans="1:18" s="12" customFormat="1" ht="14.25" customHeight="1" x14ac:dyDescent="0.2">
      <c r="A120" s="11">
        <v>712520</v>
      </c>
      <c r="B120" s="12" t="s">
        <v>441</v>
      </c>
      <c r="C120" s="55">
        <f>VLOOKUP($A120,'2025 Proportionate'!$A$2:$D$326,3,FALSE)</f>
        <v>487.16666666666669</v>
      </c>
      <c r="D120" s="14">
        <f>VLOOKUP($A120,'2025 Proportionate'!$A$2:$E$326,5,FALSE)</f>
        <v>118871</v>
      </c>
      <c r="E120" s="15">
        <f>VLOOKUP($A120,'2025 Proportionate'!$A$2:$D$326,4,FALSE)</f>
        <v>4.5895255815414059E-3</v>
      </c>
      <c r="F120" s="55">
        <v>487.66666666666669</v>
      </c>
      <c r="G120" s="14">
        <v>111599</v>
      </c>
      <c r="H120" s="20">
        <v>4.5688053339162744E-3</v>
      </c>
      <c r="I120" s="16">
        <v>510.33333333333331</v>
      </c>
      <c r="J120" s="14">
        <v>95072</v>
      </c>
      <c r="K120" s="20">
        <v>4.7351441501902328E-3</v>
      </c>
      <c r="L120" s="16">
        <v>511.5</v>
      </c>
      <c r="M120" s="14">
        <v>121036</v>
      </c>
      <c r="N120" s="20">
        <v>4.6797590129962832E-3</v>
      </c>
      <c r="P120" s="18">
        <f t="shared" si="13"/>
        <v>0.99897470950102529</v>
      </c>
      <c r="Q120" s="19">
        <f t="shared" si="14"/>
        <v>-0.5</v>
      </c>
      <c r="R120" s="14">
        <f t="shared" si="15"/>
        <v>7272</v>
      </c>
    </row>
    <row r="121" spans="1:18" s="12" customFormat="1" ht="14.25" customHeight="1" x14ac:dyDescent="0.2">
      <c r="A121" s="11">
        <v>712530</v>
      </c>
      <c r="B121" s="12" t="s">
        <v>442</v>
      </c>
      <c r="C121" s="55">
        <f>VLOOKUP($A121,'2025 Proportionate'!$A$2:$D$326,3,FALSE)</f>
        <v>224.66666666666666</v>
      </c>
      <c r="D121" s="14">
        <f>VLOOKUP($A121,'2025 Proportionate'!$A$2:$E$326,5,FALSE)</f>
        <v>54820</v>
      </c>
      <c r="E121" s="15">
        <f>VLOOKUP($A121,'2025 Proportionate'!$A$2:$D$326,4,FALSE)</f>
        <v>2.1165516537522459E-3</v>
      </c>
      <c r="F121" s="55">
        <v>227.66666666666666</v>
      </c>
      <c r="G121" s="14">
        <v>52100</v>
      </c>
      <c r="H121" s="20">
        <v>2.1329419296410219E-3</v>
      </c>
      <c r="I121" s="16">
        <v>241.5</v>
      </c>
      <c r="J121" s="14">
        <v>44990</v>
      </c>
      <c r="K121" s="20">
        <v>2.2407654714649405E-3</v>
      </c>
      <c r="L121" s="16">
        <v>251.33333333333334</v>
      </c>
      <c r="M121" s="14">
        <v>59473</v>
      </c>
      <c r="N121" s="20">
        <v>2.299471030172172E-3</v>
      </c>
      <c r="P121" s="18">
        <f t="shared" si="13"/>
        <v>0.98682284040995605</v>
      </c>
      <c r="Q121" s="19">
        <f t="shared" si="14"/>
        <v>-3</v>
      </c>
      <c r="R121" s="14">
        <f t="shared" si="15"/>
        <v>2720</v>
      </c>
    </row>
    <row r="122" spans="1:18" s="12" customFormat="1" ht="14.25" customHeight="1" x14ac:dyDescent="0.2">
      <c r="A122" s="11">
        <v>712540</v>
      </c>
      <c r="B122" s="12" t="s">
        <v>443</v>
      </c>
      <c r="C122" s="55">
        <f>VLOOKUP($A122,'2025 Proportionate'!$A$2:$D$326,3,FALSE)</f>
        <v>514.33333333333337</v>
      </c>
      <c r="D122" s="14">
        <f>VLOOKUP($A122,'2025 Proportionate'!$A$2:$E$326,5,FALSE)</f>
        <v>125500</v>
      </c>
      <c r="E122" s="15">
        <f>VLOOKUP($A122,'2025 Proportionate'!$A$2:$D$326,4,FALSE)</f>
        <v>4.8454587562903797E-3</v>
      </c>
      <c r="F122" s="55">
        <v>556.16666666666663</v>
      </c>
      <c r="G122" s="14">
        <v>127275</v>
      </c>
      <c r="H122" s="20">
        <v>5.2105616538887919E-3</v>
      </c>
      <c r="I122" s="16">
        <v>592.16666666666663</v>
      </c>
      <c r="J122" s="14">
        <v>110317</v>
      </c>
      <c r="K122" s="20">
        <v>5.4944373499757988E-3</v>
      </c>
      <c r="L122" s="16">
        <v>604.33333333333337</v>
      </c>
      <c r="M122" s="14">
        <v>143004</v>
      </c>
      <c r="N122" s="20">
        <v>5.5290994399232732E-3</v>
      </c>
      <c r="P122" s="18">
        <f t="shared" si="13"/>
        <v>0.92478273898711427</v>
      </c>
      <c r="Q122" s="19">
        <f t="shared" si="14"/>
        <v>-41.833333333333258</v>
      </c>
      <c r="R122" s="14">
        <f t="shared" si="15"/>
        <v>-1775</v>
      </c>
    </row>
    <row r="123" spans="1:18" s="12" customFormat="1" ht="14.25" customHeight="1" x14ac:dyDescent="0.2">
      <c r="A123" s="11">
        <v>712550</v>
      </c>
      <c r="B123" s="12" t="s">
        <v>444</v>
      </c>
      <c r="C123" s="55">
        <f>VLOOKUP($A123,'2025 Proportionate'!$A$2:$D$326,3,FALSE)</f>
        <v>596.33333333333337</v>
      </c>
      <c r="D123" s="14">
        <f>VLOOKUP($A123,'2025 Proportionate'!$A$2:$E$326,5,FALSE)</f>
        <v>145508</v>
      </c>
      <c r="E123" s="15">
        <f>VLOOKUP($A123,'2025 Proportionate'!$A$2:$D$326,4,FALSE)</f>
        <v>5.617968707066422E-3</v>
      </c>
      <c r="F123" s="55">
        <v>621</v>
      </c>
      <c r="G123" s="14">
        <v>142111</v>
      </c>
      <c r="H123" s="20">
        <v>5.8179660540574286E-3</v>
      </c>
      <c r="I123" s="16">
        <v>653.16666666666663</v>
      </c>
      <c r="J123" s="14">
        <v>121681</v>
      </c>
      <c r="K123" s="20">
        <v>6.0604278003251215E-3</v>
      </c>
      <c r="L123" s="16">
        <v>660.66666666666663</v>
      </c>
      <c r="M123" s="14">
        <v>156334</v>
      </c>
      <c r="N123" s="20">
        <v>6.0444981190997931E-3</v>
      </c>
      <c r="P123" s="18">
        <f t="shared" si="13"/>
        <v>0.9602791196994096</v>
      </c>
      <c r="Q123" s="19">
        <f t="shared" si="14"/>
        <v>-24.666666666666629</v>
      </c>
      <c r="R123" s="14">
        <f t="shared" si="15"/>
        <v>3397</v>
      </c>
    </row>
    <row r="124" spans="1:18" s="12" customFormat="1" ht="14.25" customHeight="1" x14ac:dyDescent="0.2">
      <c r="A124" s="11">
        <v>712560</v>
      </c>
      <c r="B124" s="12" t="s">
        <v>445</v>
      </c>
      <c r="C124" s="55">
        <f>VLOOKUP($A124,'2025 Proportionate'!$A$2:$D$326,3,FALSE)</f>
        <v>569.83333333333337</v>
      </c>
      <c r="D124" s="14">
        <f>VLOOKUP($A124,'2025 Proportionate'!$A$2:$E$326,5,FALSE)</f>
        <v>139042</v>
      </c>
      <c r="E124" s="15">
        <f>VLOOKUP($A124,'2025 Proportionate'!$A$2:$D$326,4,FALSE)</f>
        <v>5.3683161010229449E-3</v>
      </c>
      <c r="F124" s="55">
        <v>559.33333333333337</v>
      </c>
      <c r="G124" s="14">
        <v>127999</v>
      </c>
      <c r="H124" s="20">
        <v>5.2402292209921455E-3</v>
      </c>
      <c r="I124" s="16">
        <v>552.33333333333337</v>
      </c>
      <c r="J124" s="14">
        <v>102896</v>
      </c>
      <c r="K124" s="20">
        <v>5.1248424930537013E-3</v>
      </c>
      <c r="L124" s="16">
        <v>539.83333333333337</v>
      </c>
      <c r="M124" s="14">
        <v>127741</v>
      </c>
      <c r="N124" s="20">
        <v>4.9389832007477883E-3</v>
      </c>
      <c r="P124" s="18">
        <f t="shared" si="13"/>
        <v>1.018772348033373</v>
      </c>
      <c r="Q124" s="19">
        <f t="shared" si="14"/>
        <v>10.5</v>
      </c>
      <c r="R124" s="14">
        <f t="shared" si="15"/>
        <v>11043</v>
      </c>
    </row>
    <row r="125" spans="1:18" s="12" customFormat="1" ht="14.25" customHeight="1" x14ac:dyDescent="0.2">
      <c r="A125" s="11">
        <v>712570</v>
      </c>
      <c r="B125" s="12" t="s">
        <v>446</v>
      </c>
      <c r="C125" s="55">
        <f>VLOOKUP($A125,'2025 Proportionate'!$A$2:$D$326,3,FALSE)</f>
        <v>713.33333333333337</v>
      </c>
      <c r="D125" s="14">
        <f>VLOOKUP($A125,'2025 Proportionate'!$A$2:$E$326,5,FALSE)</f>
        <v>174057</v>
      </c>
      <c r="E125" s="15">
        <f>VLOOKUP($A125,'2025 Proportionate'!$A$2:$D$326,4,FALSE)</f>
        <v>6.720208514881019E-3</v>
      </c>
      <c r="F125" s="55">
        <v>715.83333333333337</v>
      </c>
      <c r="G125" s="14">
        <v>163813</v>
      </c>
      <c r="H125" s="20">
        <v>6.7064316162578257E-3</v>
      </c>
      <c r="I125" s="16">
        <v>705</v>
      </c>
      <c r="J125" s="14">
        <v>131337</v>
      </c>
      <c r="K125" s="20">
        <v>6.5413650409224967E-3</v>
      </c>
      <c r="L125" s="16">
        <v>703.83333333333337</v>
      </c>
      <c r="M125" s="14">
        <v>166548</v>
      </c>
      <c r="N125" s="20">
        <v>6.439433793380028E-3</v>
      </c>
      <c r="P125" s="18">
        <f t="shared" si="13"/>
        <v>0.99650756693830034</v>
      </c>
      <c r="Q125" s="19">
        <f t="shared" si="14"/>
        <v>-2.5</v>
      </c>
      <c r="R125" s="14">
        <f t="shared" si="15"/>
        <v>10244</v>
      </c>
    </row>
    <row r="126" spans="1:18" s="12" customFormat="1" ht="14.25" customHeight="1" x14ac:dyDescent="0.2">
      <c r="A126" s="11">
        <v>712580</v>
      </c>
      <c r="B126" s="12" t="s">
        <v>447</v>
      </c>
      <c r="C126" s="55">
        <f>VLOOKUP($A126,'2025 Proportionate'!$A$2:$D$326,3,FALSE)</f>
        <v>467.83333333333331</v>
      </c>
      <c r="D126" s="14">
        <f>VLOOKUP($A126,'2025 Proportionate'!$A$2:$E$326,5,FALSE)</f>
        <v>114153</v>
      </c>
      <c r="E126" s="15">
        <f>VLOOKUP($A126,'2025 Proportionate'!$A$2:$D$326,4,FALSE)</f>
        <v>4.4073890890820137E-3</v>
      </c>
      <c r="F126" s="55">
        <v>486.66666666666669</v>
      </c>
      <c r="G126" s="14">
        <v>111370</v>
      </c>
      <c r="H126" s="20">
        <v>4.5594366285152156E-3</v>
      </c>
      <c r="I126" s="16">
        <v>502</v>
      </c>
      <c r="J126" s="14">
        <v>93520</v>
      </c>
      <c r="K126" s="20">
        <v>4.6578230504157351E-3</v>
      </c>
      <c r="L126" s="16">
        <v>478.33333333333331</v>
      </c>
      <c r="M126" s="14">
        <v>113188</v>
      </c>
      <c r="N126" s="20">
        <v>4.3763142285106983E-3</v>
      </c>
      <c r="P126" s="18">
        <f t="shared" si="13"/>
        <v>0.96130136986301362</v>
      </c>
      <c r="Q126" s="19">
        <f t="shared" si="14"/>
        <v>-18.833333333333371</v>
      </c>
      <c r="R126" s="14">
        <f t="shared" si="15"/>
        <v>2783</v>
      </c>
    </row>
    <row r="127" spans="1:18" s="12" customFormat="1" ht="14.25" customHeight="1" x14ac:dyDescent="0.2">
      <c r="A127" s="11">
        <v>712590</v>
      </c>
      <c r="B127" s="12" t="s">
        <v>448</v>
      </c>
      <c r="C127" s="55">
        <f>VLOOKUP($A127,'2025 Proportionate'!$A$2:$D$326,3,FALSE)</f>
        <v>1698.8333333333333</v>
      </c>
      <c r="D127" s="14">
        <f>VLOOKUP($A127,'2025 Proportionate'!$A$2:$E$326,5,FALSE)</f>
        <v>414523</v>
      </c>
      <c r="E127" s="15">
        <f>VLOOKUP($A127,'2025 Proportionate'!$A$2:$D$326,4,FALSE)</f>
        <v>1.6004459203780894E-2</v>
      </c>
      <c r="F127" s="55">
        <v>1732.1666666666667</v>
      </c>
      <c r="G127" s="14">
        <v>396394</v>
      </c>
      <c r="H127" s="20">
        <v>1.622815920553378E-2</v>
      </c>
      <c r="I127" s="16">
        <v>1733</v>
      </c>
      <c r="J127" s="14">
        <v>322848</v>
      </c>
      <c r="K127" s="20">
        <v>1.6079695909104522E-2</v>
      </c>
      <c r="L127" s="16">
        <v>1691</v>
      </c>
      <c r="M127" s="14">
        <v>400142</v>
      </c>
      <c r="N127" s="20">
        <v>1.5471109464275103E-2</v>
      </c>
      <c r="P127" s="18">
        <f t="shared" si="13"/>
        <v>0.98075627826421619</v>
      </c>
      <c r="Q127" s="19">
        <f t="shared" si="14"/>
        <v>-33.333333333333485</v>
      </c>
      <c r="R127" s="14">
        <f t="shared" si="15"/>
        <v>18129</v>
      </c>
    </row>
    <row r="128" spans="1:18" s="12" customFormat="1" ht="14.25" customHeight="1" x14ac:dyDescent="0.2">
      <c r="A128" s="11">
        <v>712600</v>
      </c>
      <c r="B128" s="12" t="s">
        <v>449</v>
      </c>
      <c r="C128" s="55">
        <f>VLOOKUP($A128,'2025 Proportionate'!$A$2:$D$326,3,FALSE)</f>
        <v>486.66666666666669</v>
      </c>
      <c r="D128" s="14">
        <f>VLOOKUP($A128,'2025 Proportionate'!$A$2:$E$326,5,FALSE)</f>
        <v>118749</v>
      </c>
      <c r="E128" s="15">
        <f>VLOOKUP($A128,'2025 Proportionate'!$A$2:$D$326,4,FALSE)</f>
        <v>4.5848151550122842E-3</v>
      </c>
      <c r="F128" s="55">
        <v>521</v>
      </c>
      <c r="G128" s="14">
        <v>119227</v>
      </c>
      <c r="H128" s="20">
        <v>4.881095513951563E-3</v>
      </c>
      <c r="I128" s="16">
        <v>538.5</v>
      </c>
      <c r="J128" s="14">
        <v>100319</v>
      </c>
      <c r="K128" s="20">
        <v>4.9964894674280353E-3</v>
      </c>
      <c r="L128" s="16">
        <v>525.83333333333337</v>
      </c>
      <c r="M128" s="14">
        <v>124428</v>
      </c>
      <c r="N128" s="20">
        <v>4.81089595503528E-3</v>
      </c>
      <c r="P128" s="18">
        <f t="shared" si="13"/>
        <v>0.93410108765195143</v>
      </c>
      <c r="Q128" s="19">
        <f t="shared" si="14"/>
        <v>-34.333333333333314</v>
      </c>
      <c r="R128" s="14">
        <f t="shared" si="15"/>
        <v>-478</v>
      </c>
    </row>
    <row r="129" spans="1:18" s="12" customFormat="1" ht="14.25" customHeight="1" x14ac:dyDescent="0.2">
      <c r="A129" s="11">
        <v>712610</v>
      </c>
      <c r="B129" s="12" t="s">
        <v>450</v>
      </c>
      <c r="C129" s="55">
        <f>VLOOKUP($A129,'2025 Proportionate'!$A$2:$D$326,3,FALSE)</f>
        <v>178.66666666666666</v>
      </c>
      <c r="D129" s="14">
        <f>VLOOKUP($A129,'2025 Proportionate'!$A$2:$E$326,5,FALSE)</f>
        <v>43595</v>
      </c>
      <c r="E129" s="15">
        <f>VLOOKUP($A129,'2025 Proportionate'!$A$2:$D$326,4,FALSE)</f>
        <v>1.6831924130730027E-3</v>
      </c>
      <c r="F129" s="55">
        <v>172.16666666666666</v>
      </c>
      <c r="G129" s="14">
        <v>39399</v>
      </c>
      <c r="H129" s="20">
        <v>1.6129787798822661E-3</v>
      </c>
      <c r="I129" s="16">
        <v>188.5</v>
      </c>
      <c r="J129" s="14">
        <v>35116</v>
      </c>
      <c r="K129" s="20">
        <v>1.7490032768991356E-3</v>
      </c>
      <c r="L129" s="16">
        <v>191.33333333333334</v>
      </c>
      <c r="M129" s="14">
        <v>45275</v>
      </c>
      <c r="N129" s="20">
        <v>1.7505256914042795E-3</v>
      </c>
      <c r="P129" s="18">
        <f t="shared" si="13"/>
        <v>1.037754114230397</v>
      </c>
      <c r="Q129" s="19">
        <f t="shared" si="14"/>
        <v>6.5</v>
      </c>
      <c r="R129" s="14">
        <f t="shared" si="15"/>
        <v>4196</v>
      </c>
    </row>
    <row r="130" spans="1:18" s="12" customFormat="1" ht="14.25" customHeight="1" x14ac:dyDescent="0.2">
      <c r="A130" s="11">
        <v>712630</v>
      </c>
      <c r="B130" s="12" t="s">
        <v>451</v>
      </c>
      <c r="C130" s="55">
        <f>VLOOKUP($A130,'2025 Proportionate'!$A$2:$D$326,3,FALSE)</f>
        <v>483.16666666666669</v>
      </c>
      <c r="D130" s="14">
        <f>VLOOKUP($A130,'2025 Proportionate'!$A$2:$E$326,5,FALSE)</f>
        <v>117895</v>
      </c>
      <c r="E130" s="15">
        <f>VLOOKUP($A130,'2025 Proportionate'!$A$2:$D$326,4,FALSE)</f>
        <v>4.5518421693084288E-3</v>
      </c>
      <c r="F130" s="55">
        <v>494.5</v>
      </c>
      <c r="G130" s="14">
        <v>113163</v>
      </c>
      <c r="H130" s="20">
        <v>4.6328248208235079E-3</v>
      </c>
      <c r="I130" s="16">
        <v>504.33333333333331</v>
      </c>
      <c r="J130" s="14">
        <v>93954</v>
      </c>
      <c r="K130" s="20">
        <v>4.6794729583525948E-3</v>
      </c>
      <c r="L130" s="16">
        <v>501.33333333333331</v>
      </c>
      <c r="M130" s="14">
        <v>118631</v>
      </c>
      <c r="N130" s="20">
        <v>4.5867432750383904E-3</v>
      </c>
      <c r="P130" s="18">
        <f t="shared" si="13"/>
        <v>0.97708122682844623</v>
      </c>
      <c r="Q130" s="19">
        <f t="shared" si="14"/>
        <v>-11.333333333333314</v>
      </c>
      <c r="R130" s="14">
        <f t="shared" si="15"/>
        <v>4732</v>
      </c>
    </row>
    <row r="131" spans="1:18" s="12" customFormat="1" ht="14.25" customHeight="1" x14ac:dyDescent="0.2">
      <c r="A131" s="11">
        <v>712640</v>
      </c>
      <c r="B131" s="12" t="s">
        <v>452</v>
      </c>
      <c r="C131" s="55">
        <f>VLOOKUP($A131,'2025 Proportionate'!$A$2:$D$326,3,FALSE)</f>
        <v>82</v>
      </c>
      <c r="D131" s="14">
        <f>VLOOKUP($A131,'2025 Proportionate'!$A$2:$E$326,5,FALSE)</f>
        <v>20008</v>
      </c>
      <c r="E131" s="15">
        <f>VLOOKUP($A131,'2025 Proportionate'!$A$2:$D$326,4,FALSE)</f>
        <v>7.7250995077604231E-4</v>
      </c>
      <c r="F131" s="55">
        <v>82.333333333333329</v>
      </c>
      <c r="G131" s="14">
        <v>18841</v>
      </c>
      <c r="H131" s="20">
        <v>7.7135674468716312E-4</v>
      </c>
      <c r="I131" s="16">
        <v>85.666666666666671</v>
      </c>
      <c r="J131" s="14">
        <v>15959</v>
      </c>
      <c r="K131" s="20">
        <v>7.948609056818354E-4</v>
      </c>
      <c r="L131" s="16">
        <v>83</v>
      </c>
      <c r="M131" s="14">
        <v>19640</v>
      </c>
      <c r="N131" s="20">
        <v>7.5937438529558455E-4</v>
      </c>
      <c r="P131" s="18">
        <f t="shared" si="13"/>
        <v>0.99595141700404866</v>
      </c>
      <c r="Q131" s="19">
        <f t="shared" si="14"/>
        <v>-0.3333333333333286</v>
      </c>
      <c r="R131" s="14">
        <f t="shared" si="15"/>
        <v>1167</v>
      </c>
    </row>
    <row r="132" spans="1:18" s="12" customFormat="1" ht="14.25" customHeight="1" x14ac:dyDescent="0.2">
      <c r="A132" s="11">
        <v>712650</v>
      </c>
      <c r="B132" s="12" t="s">
        <v>453</v>
      </c>
      <c r="C132" s="55">
        <f>VLOOKUP($A132,'2025 Proportionate'!$A$2:$D$326,3,FALSE)</f>
        <v>141.66666666666666</v>
      </c>
      <c r="D132" s="14">
        <f>VLOOKUP($A132,'2025 Proportionate'!$A$2:$E$326,5,FALSE)</f>
        <v>34567</v>
      </c>
      <c r="E132" s="15">
        <f>VLOOKUP($A132,'2025 Proportionate'!$A$2:$D$326,4,FALSE)</f>
        <v>1.3346208499179593E-3</v>
      </c>
      <c r="F132" s="55">
        <v>151.5</v>
      </c>
      <c r="G132" s="14">
        <v>34670</v>
      </c>
      <c r="H132" s="20">
        <v>1.4193588682603873E-3</v>
      </c>
      <c r="I132" s="16">
        <v>161.66666666666666</v>
      </c>
      <c r="J132" s="14">
        <v>30118</v>
      </c>
      <c r="K132" s="20">
        <v>1.5000293356252534E-3</v>
      </c>
      <c r="L132" s="16">
        <v>157</v>
      </c>
      <c r="M132" s="14">
        <v>37151</v>
      </c>
      <c r="N132" s="20">
        <v>1.4364069697759853E-3</v>
      </c>
      <c r="P132" s="18">
        <f t="shared" si="13"/>
        <v>0.93509350935093505</v>
      </c>
      <c r="Q132" s="19">
        <f t="shared" si="14"/>
        <v>-9.8333333333333428</v>
      </c>
      <c r="R132" s="14">
        <f t="shared" si="15"/>
        <v>-103</v>
      </c>
    </row>
    <row r="133" spans="1:18" s="12" customFormat="1" ht="14.25" customHeight="1" x14ac:dyDescent="0.2">
      <c r="A133" s="11">
        <v>712660</v>
      </c>
      <c r="B133" s="12" t="s">
        <v>454</v>
      </c>
      <c r="C133" s="55">
        <f>VLOOKUP($A133,'2025 Proportionate'!$A$2:$D$326,3,FALSE)</f>
        <v>345.16666666666669</v>
      </c>
      <c r="D133" s="14">
        <f>VLOOKUP($A133,'2025 Proportionate'!$A$2:$E$326,5,FALSE)</f>
        <v>84222</v>
      </c>
      <c r="E133" s="15">
        <f>VLOOKUP($A133,'2025 Proportionate'!$A$2:$D$326,4,FALSE)</f>
        <v>3.2517644472706986E-3</v>
      </c>
      <c r="F133" s="55">
        <v>362</v>
      </c>
      <c r="G133" s="14">
        <v>82841</v>
      </c>
      <c r="H133" s="20">
        <v>3.3914713551832353E-3</v>
      </c>
      <c r="I133" s="16">
        <v>375.5</v>
      </c>
      <c r="J133" s="14">
        <v>69953</v>
      </c>
      <c r="K133" s="20">
        <v>3.4840887558388618E-3</v>
      </c>
      <c r="L133" s="16">
        <v>362.66666666666669</v>
      </c>
      <c r="M133" s="14">
        <v>85818</v>
      </c>
      <c r="N133" s="20">
        <v>3.3180696032192613E-3</v>
      </c>
      <c r="P133" s="18">
        <f t="shared" si="13"/>
        <v>0.95349907918968702</v>
      </c>
      <c r="Q133" s="19">
        <f t="shared" si="14"/>
        <v>-16.833333333333314</v>
      </c>
      <c r="R133" s="14">
        <f t="shared" si="15"/>
        <v>1381</v>
      </c>
    </row>
    <row r="134" spans="1:18" s="12" customFormat="1" ht="14.25" customHeight="1" x14ac:dyDescent="0.2">
      <c r="A134" s="11">
        <v>712670</v>
      </c>
      <c r="B134" s="12" t="s">
        <v>455</v>
      </c>
      <c r="C134" s="55">
        <v>0</v>
      </c>
      <c r="D134" s="14">
        <v>0</v>
      </c>
      <c r="E134" s="15">
        <v>0</v>
      </c>
      <c r="F134" s="55">
        <v>0</v>
      </c>
      <c r="G134" s="14">
        <v>0</v>
      </c>
      <c r="H134" s="20">
        <v>0</v>
      </c>
      <c r="I134" s="16">
        <v>0</v>
      </c>
      <c r="J134" s="14">
        <v>0</v>
      </c>
      <c r="K134" s="20">
        <v>0</v>
      </c>
      <c r="L134" s="16">
        <v>225.66666666666666</v>
      </c>
      <c r="M134" s="14">
        <v>53400</v>
      </c>
      <c r="N134" s="20">
        <v>2.0646444130325734E-3</v>
      </c>
      <c r="P134" s="18">
        <v>1</v>
      </c>
      <c r="Q134" s="19">
        <f t="shared" si="14"/>
        <v>0</v>
      </c>
      <c r="R134" s="14">
        <f t="shared" si="15"/>
        <v>0</v>
      </c>
    </row>
    <row r="135" spans="1:18" s="12" customFormat="1" ht="14.25" customHeight="1" x14ac:dyDescent="0.2">
      <c r="A135" s="11">
        <v>712680</v>
      </c>
      <c r="B135" s="12" t="s">
        <v>456</v>
      </c>
      <c r="C135" s="55">
        <f>VLOOKUP($A135,'2025 Proportionate'!$A$2:$D$326,3,FALSE)</f>
        <v>169.16666666666666</v>
      </c>
      <c r="D135" s="14">
        <f>VLOOKUP($A135,'2025 Proportionate'!$A$2:$E$326,5,FALSE)</f>
        <v>41277</v>
      </c>
      <c r="E135" s="15">
        <f>VLOOKUP($A135,'2025 Proportionate'!$A$2:$D$326,4,FALSE)</f>
        <v>1.5936943090196808E-3</v>
      </c>
      <c r="F135" s="55">
        <v>182</v>
      </c>
      <c r="G135" s="14">
        <v>41649</v>
      </c>
      <c r="H135" s="20">
        <v>1.7051043829926765E-3</v>
      </c>
      <c r="I135" s="16">
        <v>192.16666666666666</v>
      </c>
      <c r="J135" s="14">
        <v>35800</v>
      </c>
      <c r="K135" s="20">
        <v>1.7830245607999146E-3</v>
      </c>
      <c r="L135" s="16">
        <v>220.33333333333334</v>
      </c>
      <c r="M135" s="14">
        <v>52138</v>
      </c>
      <c r="N135" s="20">
        <v>2.0158492718087609E-3</v>
      </c>
      <c r="P135" s="18">
        <f t="shared" ref="P135:P150" si="16">C135/F135</f>
        <v>0.9294871794871794</v>
      </c>
      <c r="Q135" s="19">
        <f t="shared" si="14"/>
        <v>-12.833333333333343</v>
      </c>
      <c r="R135" s="14">
        <f t="shared" si="15"/>
        <v>-372</v>
      </c>
    </row>
    <row r="136" spans="1:18" s="12" customFormat="1" ht="14.25" customHeight="1" x14ac:dyDescent="0.2">
      <c r="A136" s="11">
        <v>712710</v>
      </c>
      <c r="B136" s="12" t="s">
        <v>457</v>
      </c>
      <c r="C136" s="55">
        <f>VLOOKUP($A136,'2025 Proportionate'!$A$2:$D$326,3,FALSE)</f>
        <v>445.33333333333331</v>
      </c>
      <c r="D136" s="14">
        <f>VLOOKUP($A136,'2025 Proportionate'!$A$2:$E$326,5,FALSE)</f>
        <v>108663</v>
      </c>
      <c r="E136" s="15">
        <f>VLOOKUP($A136,'2025 Proportionate'!$A$2:$D$326,4,FALSE)</f>
        <v>4.1954198952715146E-3</v>
      </c>
      <c r="F136" s="55">
        <v>439.16666666666669</v>
      </c>
      <c r="G136" s="14">
        <v>100500</v>
      </c>
      <c r="H136" s="20">
        <v>4.1144231219649293E-3</v>
      </c>
      <c r="I136" s="16">
        <v>443.66666666666669</v>
      </c>
      <c r="J136" s="14">
        <v>82652</v>
      </c>
      <c r="K136" s="20">
        <v>4.1165753519942522E-3</v>
      </c>
      <c r="L136" s="16">
        <v>420</v>
      </c>
      <c r="M136" s="14">
        <v>99385</v>
      </c>
      <c r="N136" s="20">
        <v>3.8426173713752474E-3</v>
      </c>
      <c r="P136" s="18">
        <f t="shared" si="16"/>
        <v>1.0140417457305502</v>
      </c>
      <c r="Q136" s="19">
        <f t="shared" si="14"/>
        <v>6.1666666666666288</v>
      </c>
      <c r="R136" s="14">
        <f t="shared" si="15"/>
        <v>8163</v>
      </c>
    </row>
    <row r="137" spans="1:18" s="12" customFormat="1" ht="14.25" customHeight="1" x14ac:dyDescent="0.2">
      <c r="A137" s="11">
        <v>712720</v>
      </c>
      <c r="B137" s="12" t="s">
        <v>458</v>
      </c>
      <c r="C137" s="55">
        <f>VLOOKUP($A137,'2025 Proportionate'!$A$2:$D$326,3,FALSE)</f>
        <v>961.83333333333337</v>
      </c>
      <c r="D137" s="14">
        <f>VLOOKUP($A137,'2025 Proportionate'!$A$2:$E$326,5,FALSE)</f>
        <v>234692</v>
      </c>
      <c r="E137" s="15">
        <f>VLOOKUP($A137,'2025 Proportionate'!$A$2:$D$326,4,FALSE)</f>
        <v>9.0612904998547579E-3</v>
      </c>
      <c r="F137" s="55">
        <v>1004.8333333333334</v>
      </c>
      <c r="G137" s="14">
        <v>229949</v>
      </c>
      <c r="H137" s="20">
        <v>9.4139874771637794E-3</v>
      </c>
      <c r="I137" s="16">
        <v>1043.5</v>
      </c>
      <c r="J137" s="14">
        <v>194398</v>
      </c>
      <c r="K137" s="20">
        <v>9.6821481137625894E-3</v>
      </c>
      <c r="L137" s="16">
        <v>1055.6666666666667</v>
      </c>
      <c r="M137" s="14">
        <v>249803</v>
      </c>
      <c r="N137" s="20">
        <v>9.6583882659884192E-3</v>
      </c>
      <c r="P137" s="18">
        <f t="shared" si="16"/>
        <v>0.9572068336374191</v>
      </c>
      <c r="Q137" s="19">
        <f t="shared" si="14"/>
        <v>-43</v>
      </c>
      <c r="R137" s="14">
        <f t="shared" si="15"/>
        <v>4743</v>
      </c>
    </row>
    <row r="138" spans="1:18" s="12" customFormat="1" ht="14.25" customHeight="1" x14ac:dyDescent="0.2">
      <c r="A138" s="11">
        <v>712730</v>
      </c>
      <c r="B138" s="12" t="s">
        <v>459</v>
      </c>
      <c r="C138" s="55">
        <f>VLOOKUP($A138,'2025 Proportionate'!$A$2:$D$326,3,FALSE)</f>
        <v>2736.3333333333335</v>
      </c>
      <c r="D138" s="14">
        <f>VLOOKUP($A138,'2025 Proportionate'!$A$2:$E$326,5,FALSE)</f>
        <v>667678</v>
      </c>
      <c r="E138" s="15">
        <f>VLOOKUP($A138,'2025 Proportionate'!$A$2:$D$326,4,FALSE)</f>
        <v>2.5778594251709478E-2</v>
      </c>
      <c r="F138" s="55">
        <v>2855.1666666666665</v>
      </c>
      <c r="G138" s="14">
        <v>653384</v>
      </c>
      <c r="H138" s="20">
        <v>2.6749215370922654E-2</v>
      </c>
      <c r="I138" s="16">
        <v>3183.6666666666665</v>
      </c>
      <c r="J138" s="14">
        <v>593098</v>
      </c>
      <c r="K138" s="20">
        <v>2.9539752957849063E-2</v>
      </c>
      <c r="L138" s="16">
        <v>3300</v>
      </c>
      <c r="M138" s="14">
        <v>780880</v>
      </c>
      <c r="N138" s="20">
        <v>3.0191993632234085E-2</v>
      </c>
      <c r="P138" s="18">
        <f t="shared" si="16"/>
        <v>0.95837954585254814</v>
      </c>
      <c r="Q138" s="19">
        <f t="shared" si="14"/>
        <v>-118.83333333333303</v>
      </c>
      <c r="R138" s="14">
        <f t="shared" si="15"/>
        <v>14294</v>
      </c>
    </row>
    <row r="139" spans="1:18" s="12" customFormat="1" ht="14.25" customHeight="1" x14ac:dyDescent="0.2">
      <c r="A139" s="11">
        <v>712740</v>
      </c>
      <c r="B139" s="12" t="s">
        <v>460</v>
      </c>
      <c r="C139" s="55">
        <f>VLOOKUP($A139,'2025 Proportionate'!$A$2:$D$326,3,FALSE)</f>
        <v>170.16666666666666</v>
      </c>
      <c r="D139" s="14">
        <f>VLOOKUP($A139,'2025 Proportionate'!$A$2:$E$326,5,FALSE)</f>
        <v>41521</v>
      </c>
      <c r="E139" s="15">
        <f>VLOOKUP($A139,'2025 Proportionate'!$A$2:$D$326,4,FALSE)</f>
        <v>1.6031151620779251E-3</v>
      </c>
      <c r="F139" s="55">
        <v>167.83333333333334</v>
      </c>
      <c r="G139" s="14">
        <v>38407</v>
      </c>
      <c r="H139" s="20">
        <v>1.5723810564776787E-3</v>
      </c>
      <c r="I139" s="16">
        <v>196</v>
      </c>
      <c r="J139" s="14">
        <v>36514</v>
      </c>
      <c r="K139" s="20">
        <v>1.8185922666961835E-3</v>
      </c>
      <c r="L139" s="16">
        <v>178.16666666666666</v>
      </c>
      <c r="M139" s="14">
        <v>42160</v>
      </c>
      <c r="N139" s="20">
        <v>1.6300626865079918E-3</v>
      </c>
      <c r="P139" s="18">
        <f t="shared" si="16"/>
        <v>1.0139026812313803</v>
      </c>
      <c r="Q139" s="19">
        <f t="shared" si="14"/>
        <v>2.3333333333333144</v>
      </c>
      <c r="R139" s="14">
        <f t="shared" si="15"/>
        <v>3114</v>
      </c>
    </row>
    <row r="140" spans="1:18" s="12" customFormat="1" ht="14.25" customHeight="1" x14ac:dyDescent="0.2">
      <c r="A140" s="11">
        <v>712750</v>
      </c>
      <c r="B140" s="12" t="s">
        <v>461</v>
      </c>
      <c r="C140" s="55">
        <f>VLOOKUP($A140,'2025 Proportionate'!$A$2:$D$326,3,FALSE)</f>
        <v>200.5</v>
      </c>
      <c r="D140" s="14">
        <f>VLOOKUP($A140,'2025 Proportionate'!$A$2:$E$326,5,FALSE)</f>
        <v>48923</v>
      </c>
      <c r="E140" s="15">
        <f>VLOOKUP($A140,'2025 Proportionate'!$A$2:$D$326,4,FALSE)</f>
        <v>1.8888810381780059E-3</v>
      </c>
      <c r="F140" s="55">
        <v>210.33333333333334</v>
      </c>
      <c r="G140" s="14">
        <v>48133</v>
      </c>
      <c r="H140" s="20">
        <v>1.9705510360226719E-3</v>
      </c>
      <c r="I140" s="16">
        <v>206.83333333333334</v>
      </c>
      <c r="J140" s="14">
        <v>38532</v>
      </c>
      <c r="K140" s="20">
        <v>1.9191096964030305E-3</v>
      </c>
      <c r="L140" s="16">
        <v>201.33333333333334</v>
      </c>
      <c r="M140" s="14">
        <v>47642</v>
      </c>
      <c r="N140" s="20">
        <v>1.8420165811989281E-3</v>
      </c>
      <c r="P140" s="18">
        <f t="shared" si="16"/>
        <v>0.95324881141045958</v>
      </c>
      <c r="Q140" s="19">
        <f t="shared" si="14"/>
        <v>-9.8333333333333428</v>
      </c>
      <c r="R140" s="14">
        <f t="shared" si="15"/>
        <v>790</v>
      </c>
    </row>
    <row r="141" spans="1:18" s="12" customFormat="1" ht="14.25" customHeight="1" x14ac:dyDescent="0.2">
      <c r="A141" s="11">
        <v>712760</v>
      </c>
      <c r="B141" s="12" t="s">
        <v>462</v>
      </c>
      <c r="C141" s="55">
        <f>VLOOKUP($A141,'2025 Proportionate'!$A$2:$D$326,3,FALSE)</f>
        <v>1053</v>
      </c>
      <c r="D141" s="14">
        <f>VLOOKUP($A141,'2025 Proportionate'!$A$2:$E$326,5,FALSE)</f>
        <v>256937</v>
      </c>
      <c r="E141" s="15">
        <f>VLOOKUP($A141,'2025 Proportionate'!$A$2:$D$326,4,FALSE)</f>
        <v>9.9201582703313737E-3</v>
      </c>
      <c r="F141" s="55">
        <v>1044.6666666666667</v>
      </c>
      <c r="G141" s="14">
        <v>239065</v>
      </c>
      <c r="H141" s="20">
        <v>9.7871742423059488E-3</v>
      </c>
      <c r="I141" s="16">
        <v>1023.6666666666666</v>
      </c>
      <c r="J141" s="14">
        <v>190703</v>
      </c>
      <c r="K141" s="20">
        <v>9.4981238962992855E-3</v>
      </c>
      <c r="L141" s="16">
        <v>1047.5</v>
      </c>
      <c r="M141" s="14">
        <v>247870</v>
      </c>
      <c r="N141" s="20">
        <v>9.5836707059894569E-3</v>
      </c>
      <c r="P141" s="18">
        <f t="shared" si="16"/>
        <v>1.0079770261646457</v>
      </c>
      <c r="Q141" s="19">
        <f t="shared" si="14"/>
        <v>8.3333333333332575</v>
      </c>
      <c r="R141" s="14">
        <f t="shared" si="15"/>
        <v>17872</v>
      </c>
    </row>
    <row r="142" spans="1:18" s="12" customFormat="1" ht="14.25" customHeight="1" x14ac:dyDescent="0.2">
      <c r="A142" s="11">
        <v>712770</v>
      </c>
      <c r="B142" s="12" t="s">
        <v>463</v>
      </c>
      <c r="C142" s="55">
        <f>VLOOKUP($A142,'2025 Proportionate'!$A$2:$D$326,3,FALSE)</f>
        <v>183.16666666666666</v>
      </c>
      <c r="D142" s="14">
        <f>VLOOKUP($A142,'2025 Proportionate'!$A$2:$E$326,5,FALSE)</f>
        <v>44693</v>
      </c>
      <c r="E142" s="15">
        <f>VLOOKUP($A142,'2025 Proportionate'!$A$2:$D$326,4,FALSE)</f>
        <v>1.7255862518351026E-3</v>
      </c>
      <c r="F142" s="55">
        <v>191.83333333333334</v>
      </c>
      <c r="G142" s="14">
        <v>43900</v>
      </c>
      <c r="H142" s="20">
        <v>1.7972299861030866E-3</v>
      </c>
      <c r="I142" s="16">
        <v>194.66666666666666</v>
      </c>
      <c r="J142" s="14">
        <v>36265</v>
      </c>
      <c r="K142" s="20">
        <v>1.8062208907322639E-3</v>
      </c>
      <c r="L142" s="16">
        <v>188.16666666666666</v>
      </c>
      <c r="M142" s="14">
        <v>44526</v>
      </c>
      <c r="N142" s="20">
        <v>1.7215535763026404E-3</v>
      </c>
      <c r="P142" s="18">
        <f t="shared" si="16"/>
        <v>0.95482189400521278</v>
      </c>
      <c r="Q142" s="19">
        <f t="shared" si="14"/>
        <v>-8.6666666666666856</v>
      </c>
      <c r="R142" s="14">
        <f t="shared" si="15"/>
        <v>793</v>
      </c>
    </row>
    <row r="143" spans="1:18" s="12" customFormat="1" ht="14.25" customHeight="1" x14ac:dyDescent="0.2">
      <c r="A143" s="11">
        <v>712780</v>
      </c>
      <c r="B143" s="12" t="s">
        <v>464</v>
      </c>
      <c r="C143" s="55">
        <f>VLOOKUP($A143,'2025 Proportionate'!$A$2:$D$326,3,FALSE)</f>
        <v>267.33333333333331</v>
      </c>
      <c r="D143" s="14">
        <f>VLOOKUP($A143,'2025 Proportionate'!$A$2:$E$326,5,FALSE)</f>
        <v>65231</v>
      </c>
      <c r="E143" s="15">
        <f>VLOOKUP($A143,'2025 Proportionate'!$A$2:$D$326,4,FALSE)</f>
        <v>2.5185080509040076E-3</v>
      </c>
      <c r="F143" s="55">
        <v>271.16666666666669</v>
      </c>
      <c r="G143" s="14">
        <v>62055</v>
      </c>
      <c r="H143" s="20">
        <v>2.5404806145870738E-3</v>
      </c>
      <c r="I143" s="16">
        <v>282.33333333333331</v>
      </c>
      <c r="J143" s="14">
        <v>52597</v>
      </c>
      <c r="K143" s="20">
        <v>2.6196388603599787E-3</v>
      </c>
      <c r="L143" s="16">
        <v>274.16666666666669</v>
      </c>
      <c r="M143" s="14">
        <v>64876</v>
      </c>
      <c r="N143" s="20">
        <v>2.5083752285366199E-3</v>
      </c>
      <c r="P143" s="18">
        <f t="shared" si="16"/>
        <v>0.98586355255070668</v>
      </c>
      <c r="Q143" s="19">
        <f t="shared" si="14"/>
        <v>-3.8333333333333712</v>
      </c>
      <c r="R143" s="14">
        <f t="shared" si="15"/>
        <v>3176</v>
      </c>
    </row>
    <row r="144" spans="1:18" s="12" customFormat="1" ht="14.25" customHeight="1" x14ac:dyDescent="0.2">
      <c r="A144" s="11">
        <v>712790</v>
      </c>
      <c r="B144" s="12" t="s">
        <v>465</v>
      </c>
      <c r="C144" s="55">
        <f>VLOOKUP($A144,'2025 Proportionate'!$A$2:$D$326,3,FALSE)</f>
        <v>400</v>
      </c>
      <c r="D144" s="14">
        <f>VLOOKUP($A144,'2025 Proportionate'!$A$2:$E$326,5,FALSE)</f>
        <v>97602</v>
      </c>
      <c r="E144" s="15">
        <f>VLOOKUP($A144,'2025 Proportionate'!$A$2:$D$326,4,FALSE)</f>
        <v>3.7683412232977676E-3</v>
      </c>
      <c r="F144" s="55">
        <v>376.33333333333331</v>
      </c>
      <c r="G144" s="14">
        <v>86121</v>
      </c>
      <c r="H144" s="20">
        <v>3.5257561325984094E-3</v>
      </c>
      <c r="I144" s="16">
        <v>360.83333333333331</v>
      </c>
      <c r="J144" s="14">
        <v>67221</v>
      </c>
      <c r="K144" s="20">
        <v>3.348003620235746E-3</v>
      </c>
      <c r="L144" s="16">
        <v>355</v>
      </c>
      <c r="M144" s="14">
        <v>84004</v>
      </c>
      <c r="N144" s="20">
        <v>3.2479265877100303E-3</v>
      </c>
      <c r="P144" s="18">
        <f t="shared" si="16"/>
        <v>1.0628875110717451</v>
      </c>
      <c r="Q144" s="19">
        <f t="shared" si="14"/>
        <v>23.666666666666686</v>
      </c>
      <c r="R144" s="14">
        <f t="shared" si="15"/>
        <v>11481</v>
      </c>
    </row>
    <row r="145" spans="1:18" s="12" customFormat="1" ht="14.25" customHeight="1" x14ac:dyDescent="0.2">
      <c r="A145" s="11">
        <v>712800</v>
      </c>
      <c r="B145" s="12" t="s">
        <v>466</v>
      </c>
      <c r="C145" s="55">
        <f>VLOOKUP($A145,'2025 Proportionate'!$A$2:$D$326,3,FALSE)</f>
        <v>1268.1666666666667</v>
      </c>
      <c r="D145" s="14">
        <f>VLOOKUP($A145,'2025 Proportionate'!$A$2:$E$326,5,FALSE)</f>
        <v>309438</v>
      </c>
      <c r="E145" s="15">
        <f>VLOOKUP($A145,'2025 Proportionate'!$A$2:$D$326,4,FALSE)</f>
        <v>1.1947211820030298E-2</v>
      </c>
      <c r="F145" s="55">
        <v>1298.1666666666667</v>
      </c>
      <c r="G145" s="14">
        <v>297076</v>
      </c>
      <c r="H145" s="20">
        <v>1.216214106147432E-2</v>
      </c>
      <c r="I145" s="16">
        <v>1364.3333333333333</v>
      </c>
      <c r="J145" s="14">
        <v>254167</v>
      </c>
      <c r="K145" s="20">
        <v>1.2659010455080746E-2</v>
      </c>
      <c r="L145" s="16">
        <v>1328.3333333333333</v>
      </c>
      <c r="M145" s="14">
        <v>314324</v>
      </c>
      <c r="N145" s="20">
        <v>1.215303986105584E-2</v>
      </c>
      <c r="P145" s="18">
        <f t="shared" si="16"/>
        <v>0.97689048658364364</v>
      </c>
      <c r="Q145" s="19">
        <f t="shared" si="14"/>
        <v>-30</v>
      </c>
      <c r="R145" s="14">
        <f t="shared" si="15"/>
        <v>12362</v>
      </c>
    </row>
    <row r="146" spans="1:18" s="12" customFormat="1" ht="14.25" customHeight="1" x14ac:dyDescent="0.2">
      <c r="A146" s="11">
        <v>712810</v>
      </c>
      <c r="B146" s="12" t="s">
        <v>467</v>
      </c>
      <c r="C146" s="55">
        <f>VLOOKUP($A146,'2025 Proportionate'!$A$2:$D$326,3,FALSE)</f>
        <v>733.5</v>
      </c>
      <c r="D146" s="14">
        <f>VLOOKUP($A146,'2025 Proportionate'!$A$2:$E$326,5,FALSE)</f>
        <v>178977</v>
      </c>
      <c r="E146" s="15">
        <f>VLOOKUP($A146,'2025 Proportionate'!$A$2:$D$326,4,FALSE)</f>
        <v>6.9101957182222812E-3</v>
      </c>
      <c r="F146" s="55">
        <v>736.5</v>
      </c>
      <c r="G146" s="14">
        <v>168543</v>
      </c>
      <c r="H146" s="20">
        <v>6.9000515278797043E-3</v>
      </c>
      <c r="I146" s="16">
        <v>754.5</v>
      </c>
      <c r="J146" s="14">
        <v>140559</v>
      </c>
      <c r="K146" s="20">
        <v>7.0006523735830131E-3</v>
      </c>
      <c r="L146" s="16">
        <v>744.66666666666663</v>
      </c>
      <c r="M146" s="14">
        <v>176211</v>
      </c>
      <c r="N146" s="20">
        <v>6.813021593374843E-3</v>
      </c>
      <c r="P146" s="18">
        <f t="shared" si="16"/>
        <v>0.99592668024439923</v>
      </c>
      <c r="Q146" s="19">
        <f t="shared" si="14"/>
        <v>-3</v>
      </c>
      <c r="R146" s="14">
        <f t="shared" si="15"/>
        <v>10434</v>
      </c>
    </row>
    <row r="147" spans="1:18" s="12" customFormat="1" ht="14.25" customHeight="1" x14ac:dyDescent="0.2">
      <c r="A147" s="11">
        <v>712820</v>
      </c>
      <c r="B147" s="12" t="s">
        <v>468</v>
      </c>
      <c r="C147" s="55">
        <f>VLOOKUP($A147,'2025 Proportionate'!$A$2:$D$326,3,FALSE)</f>
        <v>322.16666666666669</v>
      </c>
      <c r="D147" s="14">
        <f>VLOOKUP($A147,'2025 Proportionate'!$A$2:$E$326,5,FALSE)</f>
        <v>78610</v>
      </c>
      <c r="E147" s="15">
        <f>VLOOKUP($A147,'2025 Proportionate'!$A$2:$D$326,4,FALSE)</f>
        <v>3.035084826931077E-3</v>
      </c>
      <c r="F147" s="55">
        <v>370</v>
      </c>
      <c r="G147" s="14">
        <v>84672</v>
      </c>
      <c r="H147" s="20">
        <v>3.4664209983917048E-3</v>
      </c>
      <c r="I147" s="16">
        <v>373.16666666666669</v>
      </c>
      <c r="J147" s="14">
        <v>69519</v>
      </c>
      <c r="K147" s="20">
        <v>3.4624388479020029E-3</v>
      </c>
      <c r="L147" s="16">
        <v>364.83333333333331</v>
      </c>
      <c r="M147" s="14">
        <v>86331</v>
      </c>
      <c r="N147" s="20">
        <v>3.3378926293414347E-3</v>
      </c>
      <c r="P147" s="18">
        <f t="shared" si="16"/>
        <v>0.87072072072072082</v>
      </c>
      <c r="Q147" s="19">
        <f t="shared" ref="Q147:Q178" si="17">C147-F147</f>
        <v>-47.833333333333314</v>
      </c>
      <c r="R147" s="14">
        <f t="shared" ref="R147:R178" si="18">D147-G147</f>
        <v>-6062</v>
      </c>
    </row>
    <row r="148" spans="1:18" s="12" customFormat="1" ht="14.25" customHeight="1" x14ac:dyDescent="0.2">
      <c r="A148" s="11">
        <v>712830</v>
      </c>
      <c r="B148" s="12" t="s">
        <v>469</v>
      </c>
      <c r="C148" s="55">
        <f>VLOOKUP($A148,'2025 Proportionate'!$A$2:$D$326,3,FALSE)</f>
        <v>260.5</v>
      </c>
      <c r="D148" s="14">
        <f>VLOOKUP($A148,'2025 Proportionate'!$A$2:$E$326,5,FALSE)</f>
        <v>63563</v>
      </c>
      <c r="E148" s="15">
        <f>VLOOKUP($A148,'2025 Proportionate'!$A$2:$D$326,4,FALSE)</f>
        <v>2.454132221672671E-3</v>
      </c>
      <c r="F148" s="55">
        <v>265.16666666666669</v>
      </c>
      <c r="G148" s="14">
        <v>60681</v>
      </c>
      <c r="H148" s="20">
        <v>2.4842683821807219E-3</v>
      </c>
      <c r="I148" s="16">
        <v>266.5</v>
      </c>
      <c r="J148" s="14">
        <v>49647</v>
      </c>
      <c r="K148" s="20">
        <v>2.4727287707884331E-3</v>
      </c>
      <c r="L148" s="16">
        <v>265.33333333333331</v>
      </c>
      <c r="M148" s="14">
        <v>62786</v>
      </c>
      <c r="N148" s="20">
        <v>2.4275582758846799E-3</v>
      </c>
      <c r="P148" s="18">
        <f t="shared" si="16"/>
        <v>0.98240100565681954</v>
      </c>
      <c r="Q148" s="19">
        <f t="shared" si="17"/>
        <v>-4.6666666666666856</v>
      </c>
      <c r="R148" s="14">
        <f t="shared" si="18"/>
        <v>2882</v>
      </c>
    </row>
    <row r="149" spans="1:18" s="12" customFormat="1" ht="14.25" customHeight="1" x14ac:dyDescent="0.2">
      <c r="A149" s="11">
        <v>712840</v>
      </c>
      <c r="B149" s="12" t="s">
        <v>470</v>
      </c>
      <c r="C149" s="55">
        <f>VLOOKUP($A149,'2025 Proportionate'!$A$2:$D$326,3,FALSE)</f>
        <v>318.83333333333331</v>
      </c>
      <c r="D149" s="14">
        <f>VLOOKUP($A149,'2025 Proportionate'!$A$2:$E$326,5,FALSE)</f>
        <v>77797</v>
      </c>
      <c r="E149" s="15">
        <f>VLOOKUP($A149,'2025 Proportionate'!$A$2:$D$326,4,FALSE)</f>
        <v>3.0036819834035953E-3</v>
      </c>
      <c r="F149" s="55">
        <v>342</v>
      </c>
      <c r="G149" s="14">
        <v>78264</v>
      </c>
      <c r="H149" s="20">
        <v>3.2040972471620625E-3</v>
      </c>
      <c r="I149" s="16">
        <v>348.33333333333331</v>
      </c>
      <c r="J149" s="14">
        <v>64892</v>
      </c>
      <c r="K149" s="20">
        <v>3.2320219705739995E-3</v>
      </c>
      <c r="L149" s="16">
        <v>358.5</v>
      </c>
      <c r="M149" s="14">
        <v>84832</v>
      </c>
      <c r="N149" s="20">
        <v>3.2799483991381574E-3</v>
      </c>
      <c r="P149" s="18">
        <f t="shared" si="16"/>
        <v>0.93226120857699801</v>
      </c>
      <c r="Q149" s="19">
        <f t="shared" si="17"/>
        <v>-23.166666666666686</v>
      </c>
      <c r="R149" s="14">
        <f t="shared" si="18"/>
        <v>-467</v>
      </c>
    </row>
    <row r="150" spans="1:18" s="12" customFormat="1" ht="14.25" customHeight="1" x14ac:dyDescent="0.2">
      <c r="A150" s="11">
        <v>712850</v>
      </c>
      <c r="B150" s="12" t="s">
        <v>471</v>
      </c>
      <c r="C150" s="55">
        <f>VLOOKUP($A150,'2025 Proportionate'!$A$2:$D$326,3,FALSE)</f>
        <v>870.16666666666663</v>
      </c>
      <c r="D150" s="14">
        <f>VLOOKUP($A150,'2025 Proportionate'!$A$2:$E$326,5,FALSE)</f>
        <v>212325</v>
      </c>
      <c r="E150" s="15">
        <f>VLOOKUP($A150,'2025 Proportionate'!$A$2:$D$326,4,FALSE)</f>
        <v>8.1977123028490178E-3</v>
      </c>
      <c r="F150" s="55">
        <v>864.5</v>
      </c>
      <c r="G150" s="14">
        <v>197835</v>
      </c>
      <c r="H150" s="20">
        <v>8.0992458192152127E-3</v>
      </c>
      <c r="I150" s="16">
        <v>853.83333333333337</v>
      </c>
      <c r="J150" s="14">
        <v>159064</v>
      </c>
      <c r="K150" s="20">
        <v>7.922319882895025E-3</v>
      </c>
      <c r="L150" s="16">
        <v>853.66666666666663</v>
      </c>
      <c r="M150" s="14">
        <v>202003</v>
      </c>
      <c r="N150" s="20">
        <v>7.8102722921365147E-3</v>
      </c>
      <c r="P150" s="18">
        <f t="shared" si="16"/>
        <v>1.0065548486601117</v>
      </c>
      <c r="Q150" s="19">
        <f t="shared" si="17"/>
        <v>5.6666666666666288</v>
      </c>
      <c r="R150" s="14">
        <f t="shared" si="18"/>
        <v>14490</v>
      </c>
    </row>
    <row r="151" spans="1:18" s="12" customFormat="1" ht="14.25" customHeight="1" x14ac:dyDescent="0.2">
      <c r="A151" s="11">
        <v>712860</v>
      </c>
      <c r="B151" s="12" t="s">
        <v>472</v>
      </c>
      <c r="C151" s="55">
        <v>0</v>
      </c>
      <c r="D151" s="14">
        <v>0</v>
      </c>
      <c r="E151" s="15">
        <v>0</v>
      </c>
      <c r="F151" s="55">
        <v>0</v>
      </c>
      <c r="G151" s="14">
        <v>0</v>
      </c>
      <c r="H151" s="20">
        <v>0</v>
      </c>
      <c r="I151" s="16">
        <v>0</v>
      </c>
      <c r="J151" s="14">
        <v>0</v>
      </c>
      <c r="K151" s="20">
        <v>0</v>
      </c>
      <c r="L151" s="16">
        <v>0</v>
      </c>
      <c r="M151" s="14">
        <v>0</v>
      </c>
      <c r="N151" s="20">
        <v>0</v>
      </c>
      <c r="P151" s="18">
        <v>1</v>
      </c>
      <c r="Q151" s="19">
        <f t="shared" si="17"/>
        <v>0</v>
      </c>
      <c r="R151" s="14">
        <f t="shared" si="18"/>
        <v>0</v>
      </c>
    </row>
    <row r="152" spans="1:18" s="12" customFormat="1" ht="14.25" customHeight="1" x14ac:dyDescent="0.2">
      <c r="A152" s="11">
        <v>712870</v>
      </c>
      <c r="B152" s="12" t="s">
        <v>473</v>
      </c>
      <c r="C152" s="55">
        <f>VLOOKUP($A152,'2025 Proportionate'!$A$2:$D$326,3,FALSE)</f>
        <v>126.66666666666667</v>
      </c>
      <c r="D152" s="14">
        <f>VLOOKUP($A152,'2025 Proportionate'!$A$2:$E$326,5,FALSE)</f>
        <v>30907</v>
      </c>
      <c r="E152" s="15">
        <f>VLOOKUP($A152,'2025 Proportionate'!$A$2:$D$326,4,FALSE)</f>
        <v>1.193308054044293E-3</v>
      </c>
      <c r="F152" s="55">
        <v>121.33333333333333</v>
      </c>
      <c r="G152" s="14">
        <v>27766</v>
      </c>
      <c r="H152" s="20">
        <v>1.1367362553284508E-3</v>
      </c>
      <c r="I152" s="16">
        <v>133.83333333333334</v>
      </c>
      <c r="J152" s="14">
        <v>24932</v>
      </c>
      <c r="K152" s="20">
        <v>1.2417768623784315E-3</v>
      </c>
      <c r="L152" s="16">
        <v>123.16666666666667</v>
      </c>
      <c r="M152" s="14">
        <v>29145</v>
      </c>
      <c r="N152" s="20">
        <v>1.1268627926374238E-3</v>
      </c>
      <c r="P152" s="18">
        <f>C152/F152</f>
        <v>1.043956043956044</v>
      </c>
      <c r="Q152" s="19">
        <f t="shared" si="17"/>
        <v>5.3333333333333428</v>
      </c>
      <c r="R152" s="14">
        <f t="shared" si="18"/>
        <v>3141</v>
      </c>
    </row>
    <row r="153" spans="1:18" s="12" customFormat="1" ht="14.25" customHeight="1" x14ac:dyDescent="0.2">
      <c r="A153" s="11">
        <v>712880</v>
      </c>
      <c r="B153" s="12" t="s">
        <v>474</v>
      </c>
      <c r="C153" s="55">
        <f>VLOOKUP($A153,'2025 Proportionate'!$A$2:$D$326,3,FALSE)</f>
        <v>331.33333333333331</v>
      </c>
      <c r="D153" s="14">
        <f>VLOOKUP($A153,'2025 Proportionate'!$A$2:$E$326,5,FALSE)</f>
        <v>80847</v>
      </c>
      <c r="E153" s="15">
        <f>VLOOKUP($A153,'2025 Proportionate'!$A$2:$D$326,4,FALSE)</f>
        <v>3.1214426466316504E-3</v>
      </c>
      <c r="F153" s="55">
        <v>337.66666666666669</v>
      </c>
      <c r="G153" s="14">
        <v>77273</v>
      </c>
      <c r="H153" s="20">
        <v>3.1634995237574751E-3</v>
      </c>
      <c r="I153" s="16">
        <v>339.66666666666669</v>
      </c>
      <c r="J153" s="14">
        <v>63278</v>
      </c>
      <c r="K153" s="20">
        <v>3.1516080268085222E-3</v>
      </c>
      <c r="L153" s="16">
        <v>333</v>
      </c>
      <c r="M153" s="14">
        <v>78798</v>
      </c>
      <c r="N153" s="20">
        <v>3.0466466301618035E-3</v>
      </c>
      <c r="P153" s="18">
        <f>C153/F153</f>
        <v>0.98124383020730488</v>
      </c>
      <c r="Q153" s="19">
        <f t="shared" si="17"/>
        <v>-6.3333333333333712</v>
      </c>
      <c r="R153" s="14">
        <f t="shared" si="18"/>
        <v>3574</v>
      </c>
    </row>
    <row r="154" spans="1:18" s="12" customFormat="1" ht="14.25" customHeight="1" x14ac:dyDescent="0.2">
      <c r="A154" s="11">
        <v>712890</v>
      </c>
      <c r="B154" s="12" t="s">
        <v>475</v>
      </c>
      <c r="C154" s="55">
        <f>VLOOKUP($A154,'2025 Proportionate'!$A$2:$D$326,3,FALSE)</f>
        <v>309.33333333333331</v>
      </c>
      <c r="D154" s="14">
        <f>VLOOKUP($A154,'2025 Proportionate'!$A$2:$E$326,5,FALSE)</f>
        <v>75479</v>
      </c>
      <c r="E154" s="15">
        <f>VLOOKUP($A154,'2025 Proportionate'!$A$2:$D$326,4,FALSE)</f>
        <v>2.9141838793502735E-3</v>
      </c>
      <c r="F154" s="55">
        <v>311</v>
      </c>
      <c r="G154" s="14">
        <v>71170</v>
      </c>
      <c r="H154" s="20">
        <v>2.9136673797292437E-3</v>
      </c>
      <c r="I154" s="16">
        <v>319.66666666666669</v>
      </c>
      <c r="J154" s="14">
        <v>59552</v>
      </c>
      <c r="K154" s="20">
        <v>2.9660373873497282E-3</v>
      </c>
      <c r="L154" s="16">
        <v>312.66666666666669</v>
      </c>
      <c r="M154" s="14">
        <v>73986</v>
      </c>
      <c r="N154" s="20">
        <v>2.8606151542460178E-3</v>
      </c>
      <c r="P154" s="18">
        <f>C154/F154</f>
        <v>0.99464094319399776</v>
      </c>
      <c r="Q154" s="19">
        <f t="shared" si="17"/>
        <v>-1.6666666666666856</v>
      </c>
      <c r="R154" s="14">
        <f t="shared" si="18"/>
        <v>4309</v>
      </c>
    </row>
    <row r="155" spans="1:18" s="12" customFormat="1" ht="14.25" customHeight="1" x14ac:dyDescent="0.2">
      <c r="A155" s="11">
        <v>712900</v>
      </c>
      <c r="B155" s="12" t="s">
        <v>476</v>
      </c>
      <c r="C155" s="55">
        <f>VLOOKUP($A155,'2025 Proportionate'!$A$2:$D$326,3,FALSE)</f>
        <v>349.83333333333331</v>
      </c>
      <c r="D155" s="14">
        <f>VLOOKUP($A155,'2025 Proportionate'!$A$2:$E$326,5,FALSE)</f>
        <v>85361</v>
      </c>
      <c r="E155" s="15">
        <f>VLOOKUP($A155,'2025 Proportionate'!$A$2:$D$326,4,FALSE)</f>
        <v>3.2957284282091725E-3</v>
      </c>
      <c r="F155" s="55">
        <v>361.16666666666669</v>
      </c>
      <c r="G155" s="14">
        <v>82650</v>
      </c>
      <c r="H155" s="20">
        <v>3.3836641006823533E-3</v>
      </c>
      <c r="I155" s="16">
        <v>368.5</v>
      </c>
      <c r="J155" s="14">
        <v>68649</v>
      </c>
      <c r="K155" s="20">
        <v>3.419139032028284E-3</v>
      </c>
      <c r="L155" s="16">
        <v>367</v>
      </c>
      <c r="M155" s="14">
        <v>86843</v>
      </c>
      <c r="N155" s="20">
        <v>3.357715655463609E-3</v>
      </c>
      <c r="P155" s="18">
        <f>C155/F155</f>
        <v>0.96862021227503448</v>
      </c>
      <c r="Q155" s="19">
        <f t="shared" si="17"/>
        <v>-11.333333333333371</v>
      </c>
      <c r="R155" s="14">
        <f t="shared" si="18"/>
        <v>2711</v>
      </c>
    </row>
    <row r="156" spans="1:18" s="12" customFormat="1" ht="14.25" customHeight="1" x14ac:dyDescent="0.2">
      <c r="A156" s="11">
        <v>712910</v>
      </c>
      <c r="B156" s="12" t="s">
        <v>477</v>
      </c>
      <c r="C156" s="55">
        <f>VLOOKUP($A156,'2025 Proportionate'!$A$2:$D$326,3,FALSE)</f>
        <v>666.5</v>
      </c>
      <c r="D156" s="14">
        <f>VLOOKUP($A156,'2025 Proportionate'!$A$2:$E$326,5,FALSE)</f>
        <v>162629</v>
      </c>
      <c r="E156" s="15">
        <f>VLOOKUP($A156,'2025 Proportionate'!$A$2:$D$326,4,FALSE)</f>
        <v>6.2789985633199055E-3</v>
      </c>
      <c r="F156" s="55">
        <v>655.33333333333337</v>
      </c>
      <c r="G156" s="14">
        <v>149968</v>
      </c>
      <c r="H156" s="20">
        <v>6.1396249394937768E-3</v>
      </c>
      <c r="I156" s="16">
        <v>625.16666666666663</v>
      </c>
      <c r="J156" s="14">
        <v>116465</v>
      </c>
      <c r="K156" s="20">
        <v>5.8006289050828094E-3</v>
      </c>
      <c r="L156" s="16">
        <v>638.66666666666663</v>
      </c>
      <c r="M156" s="14">
        <v>151128</v>
      </c>
      <c r="N156" s="20">
        <v>5.8432181615515662E-3</v>
      </c>
      <c r="P156" s="18">
        <f>C156/F156</f>
        <v>1.0170396744659207</v>
      </c>
      <c r="Q156" s="19">
        <f t="shared" si="17"/>
        <v>11.166666666666629</v>
      </c>
      <c r="R156" s="14">
        <f t="shared" si="18"/>
        <v>12661</v>
      </c>
    </row>
    <row r="157" spans="1:18" s="12" customFormat="1" ht="14.25" customHeight="1" x14ac:dyDescent="0.2">
      <c r="A157" s="11">
        <v>712920</v>
      </c>
      <c r="B157" s="12" t="s">
        <v>478</v>
      </c>
      <c r="C157" s="55">
        <v>0</v>
      </c>
      <c r="D157" s="14">
        <v>0</v>
      </c>
      <c r="E157" s="15">
        <v>0</v>
      </c>
      <c r="F157" s="55">
        <v>0</v>
      </c>
      <c r="G157" s="14">
        <v>0</v>
      </c>
      <c r="H157" s="20">
        <v>0</v>
      </c>
      <c r="I157" s="16">
        <v>0</v>
      </c>
      <c r="J157" s="14">
        <v>0</v>
      </c>
      <c r="K157" s="20">
        <v>0</v>
      </c>
      <c r="L157" s="16">
        <v>0</v>
      </c>
      <c r="M157" s="14">
        <v>0</v>
      </c>
      <c r="N157" s="20">
        <v>0</v>
      </c>
      <c r="P157" s="18">
        <v>1</v>
      </c>
      <c r="Q157" s="19">
        <f t="shared" si="17"/>
        <v>0</v>
      </c>
      <c r="R157" s="14">
        <f t="shared" si="18"/>
        <v>0</v>
      </c>
    </row>
    <row r="158" spans="1:18" s="12" customFormat="1" ht="14.25" customHeight="1" x14ac:dyDescent="0.2">
      <c r="A158" s="11">
        <v>712930</v>
      </c>
      <c r="B158" s="12" t="s">
        <v>479</v>
      </c>
      <c r="C158" s="55">
        <f>VLOOKUP($A158,'2025 Proportionate'!$A$2:$D$326,3,FALSE)</f>
        <v>1607.6666666666667</v>
      </c>
      <c r="D158" s="14">
        <f>VLOOKUP($A158,'2025 Proportionate'!$A$2:$E$326,5,FALSE)</f>
        <v>392278</v>
      </c>
      <c r="E158" s="15">
        <f>VLOOKUP($A158,'2025 Proportionate'!$A$2:$D$326,4,FALSE)</f>
        <v>1.5145591433304278E-2</v>
      </c>
      <c r="F158" s="55">
        <v>1590</v>
      </c>
      <c r="G158" s="14">
        <v>363860</v>
      </c>
      <c r="H158" s="20">
        <v>1.4896241587683271E-2</v>
      </c>
      <c r="I158" s="16">
        <v>1522.6666666666667</v>
      </c>
      <c r="J158" s="14">
        <v>283664</v>
      </c>
      <c r="K158" s="20">
        <v>1.4128111350796202E-2</v>
      </c>
      <c r="L158" s="16">
        <v>1501.3333333333333</v>
      </c>
      <c r="M158" s="14">
        <v>355261</v>
      </c>
      <c r="N158" s="20">
        <v>1.3735832254503264E-2</v>
      </c>
      <c r="P158" s="18">
        <f t="shared" ref="P158:P163" si="19">C158/F158</f>
        <v>1.0111111111111111</v>
      </c>
      <c r="Q158" s="19">
        <f t="shared" si="17"/>
        <v>17.666666666666742</v>
      </c>
      <c r="R158" s="14">
        <f t="shared" si="18"/>
        <v>28418</v>
      </c>
    </row>
    <row r="159" spans="1:18" s="12" customFormat="1" ht="14.25" customHeight="1" x14ac:dyDescent="0.2">
      <c r="A159" s="11">
        <v>712940</v>
      </c>
      <c r="B159" s="12" t="s">
        <v>480</v>
      </c>
      <c r="C159" s="55">
        <f>VLOOKUP($A159,'2025 Proportionate'!$A$2:$D$326,3,FALSE)</f>
        <v>252</v>
      </c>
      <c r="D159" s="14">
        <f>VLOOKUP($A159,'2025 Proportionate'!$A$2:$E$326,5,FALSE)</f>
        <v>61489</v>
      </c>
      <c r="E159" s="15">
        <f>VLOOKUP($A159,'2025 Proportionate'!$A$2:$D$326,4,FALSE)</f>
        <v>2.3740549706775934E-3</v>
      </c>
      <c r="F159" s="55">
        <v>276.83333333333331</v>
      </c>
      <c r="G159" s="14">
        <v>63351</v>
      </c>
      <c r="H159" s="20">
        <v>2.5935699451930727E-3</v>
      </c>
      <c r="I159" s="16">
        <v>285.16666666666669</v>
      </c>
      <c r="J159" s="14">
        <v>53125</v>
      </c>
      <c r="K159" s="20">
        <v>2.645928034283308E-3</v>
      </c>
      <c r="L159" s="16">
        <v>272.66666666666669</v>
      </c>
      <c r="M159" s="14">
        <v>64521</v>
      </c>
      <c r="N159" s="20">
        <v>2.4946515950674225E-3</v>
      </c>
      <c r="P159" s="18">
        <f t="shared" si="19"/>
        <v>0.91029500301023492</v>
      </c>
      <c r="Q159" s="19">
        <f t="shared" si="17"/>
        <v>-24.833333333333314</v>
      </c>
      <c r="R159" s="14">
        <f t="shared" si="18"/>
        <v>-1862</v>
      </c>
    </row>
    <row r="160" spans="1:18" s="12" customFormat="1" ht="14.25" customHeight="1" x14ac:dyDescent="0.2">
      <c r="A160" s="11">
        <v>712950</v>
      </c>
      <c r="B160" s="12" t="s">
        <v>481</v>
      </c>
      <c r="C160" s="55">
        <f>VLOOKUP($A160,'2025 Proportionate'!$A$2:$D$326,3,FALSE)</f>
        <v>341.83333333333331</v>
      </c>
      <c r="D160" s="14">
        <f>VLOOKUP($A160,'2025 Proportionate'!$A$2:$E$326,5,FALSE)</f>
        <v>83409</v>
      </c>
      <c r="E160" s="15">
        <f>VLOOKUP($A160,'2025 Proportionate'!$A$2:$D$326,4,FALSE)</f>
        <v>3.220361603743217E-3</v>
      </c>
      <c r="F160" s="55">
        <v>345.83333333333331</v>
      </c>
      <c r="G160" s="14">
        <v>79141</v>
      </c>
      <c r="H160" s="20">
        <v>3.2400106178661204E-3</v>
      </c>
      <c r="I160" s="16">
        <v>342.16666666666669</v>
      </c>
      <c r="J160" s="14">
        <v>63744</v>
      </c>
      <c r="K160" s="20">
        <v>3.1748043567408715E-3</v>
      </c>
      <c r="L160" s="16">
        <v>333</v>
      </c>
      <c r="M160" s="14">
        <v>78798</v>
      </c>
      <c r="N160" s="20">
        <v>3.0466466301618035E-3</v>
      </c>
      <c r="P160" s="18">
        <f t="shared" si="19"/>
        <v>0.98843373493975906</v>
      </c>
      <c r="Q160" s="19">
        <f t="shared" si="17"/>
        <v>-4</v>
      </c>
      <c r="R160" s="14">
        <f t="shared" si="18"/>
        <v>4268</v>
      </c>
    </row>
    <row r="161" spans="1:18" s="12" customFormat="1" ht="14.25" customHeight="1" x14ac:dyDescent="0.2">
      <c r="A161" s="11">
        <v>712960</v>
      </c>
      <c r="B161" s="12" t="s">
        <v>482</v>
      </c>
      <c r="C161" s="55">
        <f>VLOOKUP($A161,'2025 Proportionate'!$A$2:$D$326,3,FALSE)</f>
        <v>324.33333333333331</v>
      </c>
      <c r="D161" s="14">
        <f>VLOOKUP($A161,'2025 Proportionate'!$A$2:$E$326,5,FALSE)</f>
        <v>79139</v>
      </c>
      <c r="E161" s="15">
        <f>VLOOKUP($A161,'2025 Proportionate'!$A$2:$D$326,4,FALSE)</f>
        <v>3.0554966752239397E-3</v>
      </c>
      <c r="F161" s="55">
        <v>345.5</v>
      </c>
      <c r="G161" s="14">
        <v>79065</v>
      </c>
      <c r="H161" s="20">
        <v>3.2368877160657674E-3</v>
      </c>
      <c r="I161" s="16">
        <v>350.5</v>
      </c>
      <c r="J161" s="14">
        <v>65296</v>
      </c>
      <c r="K161" s="20">
        <v>3.2521254565153692E-3</v>
      </c>
      <c r="L161" s="16">
        <v>344.16666666666669</v>
      </c>
      <c r="M161" s="14">
        <v>81440</v>
      </c>
      <c r="N161" s="20">
        <v>3.1488114570991611E-3</v>
      </c>
      <c r="P161" s="18">
        <f t="shared" si="19"/>
        <v>0.93873613121080557</v>
      </c>
      <c r="Q161" s="19">
        <f t="shared" si="17"/>
        <v>-21.166666666666686</v>
      </c>
      <c r="R161" s="14">
        <f t="shared" si="18"/>
        <v>74</v>
      </c>
    </row>
    <row r="162" spans="1:18" s="12" customFormat="1" ht="14.25" customHeight="1" x14ac:dyDescent="0.2">
      <c r="A162" s="11">
        <v>712970</v>
      </c>
      <c r="B162" s="12" t="s">
        <v>483</v>
      </c>
      <c r="C162" s="55">
        <f>VLOOKUP($A162,'2025 Proportionate'!$A$2:$D$326,3,FALSE)</f>
        <v>653.5</v>
      </c>
      <c r="D162" s="14">
        <f>VLOOKUP($A162,'2025 Proportionate'!$A$2:$E$326,5,FALSE)</f>
        <v>159457</v>
      </c>
      <c r="E162" s="15">
        <f>VLOOKUP($A162,'2025 Proportionate'!$A$2:$D$326,4,FALSE)</f>
        <v>6.1565274735627274E-3</v>
      </c>
      <c r="F162" s="55">
        <v>667</v>
      </c>
      <c r="G162" s="14">
        <v>152638</v>
      </c>
      <c r="H162" s="20">
        <v>6.2489265025061271E-3</v>
      </c>
      <c r="I162" s="16">
        <v>727</v>
      </c>
      <c r="J162" s="14">
        <v>135436</v>
      </c>
      <c r="K162" s="20">
        <v>6.7454927443271707E-3</v>
      </c>
      <c r="L162" s="16">
        <v>728.83333333333337</v>
      </c>
      <c r="M162" s="14">
        <v>172464</v>
      </c>
      <c r="N162" s="20">
        <v>6.6681610178666497E-3</v>
      </c>
      <c r="P162" s="18">
        <f t="shared" si="19"/>
        <v>0.97976011994002998</v>
      </c>
      <c r="Q162" s="19">
        <f t="shared" si="17"/>
        <v>-13.5</v>
      </c>
      <c r="R162" s="14">
        <f t="shared" si="18"/>
        <v>6819</v>
      </c>
    </row>
    <row r="163" spans="1:18" s="12" customFormat="1" ht="14.25" customHeight="1" x14ac:dyDescent="0.2">
      <c r="A163" s="11">
        <v>712980</v>
      </c>
      <c r="B163" s="12" t="s">
        <v>484</v>
      </c>
      <c r="C163" s="55">
        <f>VLOOKUP($A163,'2025 Proportionate'!$A$2:$D$326,3,FALSE)</f>
        <v>277.5</v>
      </c>
      <c r="D163" s="14">
        <f>VLOOKUP($A163,'2025 Proportionate'!$A$2:$E$326,5,FALSE)</f>
        <v>67711</v>
      </c>
      <c r="E163" s="15">
        <f>VLOOKUP($A163,'2025 Proportionate'!$A$2:$D$326,4,FALSE)</f>
        <v>2.6142867236628262E-3</v>
      </c>
      <c r="F163" s="55">
        <v>282.83333333333331</v>
      </c>
      <c r="G163" s="14">
        <v>64724</v>
      </c>
      <c r="H163" s="20">
        <v>2.6497821775994246E-3</v>
      </c>
      <c r="I163" s="16">
        <v>282.33333333333331</v>
      </c>
      <c r="J163" s="14">
        <v>52597</v>
      </c>
      <c r="K163" s="20">
        <v>2.6196388603599787E-3</v>
      </c>
      <c r="L163" s="16">
        <v>287.16666666666669</v>
      </c>
      <c r="M163" s="14">
        <v>67952</v>
      </c>
      <c r="N163" s="20">
        <v>2.6273133852696634E-3</v>
      </c>
      <c r="P163" s="18">
        <f t="shared" si="19"/>
        <v>0.98114319387153803</v>
      </c>
      <c r="Q163" s="19">
        <f t="shared" si="17"/>
        <v>-5.3333333333333144</v>
      </c>
      <c r="R163" s="14">
        <f t="shared" si="18"/>
        <v>2987</v>
      </c>
    </row>
    <row r="164" spans="1:18" s="12" customFormat="1" ht="14.25" customHeight="1" x14ac:dyDescent="0.2">
      <c r="A164" s="11">
        <v>712990</v>
      </c>
      <c r="B164" s="12" t="s">
        <v>485</v>
      </c>
      <c r="C164" s="55">
        <v>0</v>
      </c>
      <c r="D164" s="14">
        <v>0</v>
      </c>
      <c r="E164" s="15">
        <v>0</v>
      </c>
      <c r="F164" s="55">
        <v>0</v>
      </c>
      <c r="G164" s="14">
        <v>0</v>
      </c>
      <c r="H164" s="20">
        <v>0</v>
      </c>
      <c r="I164" s="16">
        <v>0</v>
      </c>
      <c r="J164" s="14">
        <v>0</v>
      </c>
      <c r="K164" s="20">
        <v>0</v>
      </c>
      <c r="L164" s="16">
        <v>0</v>
      </c>
      <c r="M164" s="14">
        <v>0</v>
      </c>
      <c r="N164" s="20">
        <v>0</v>
      </c>
      <c r="P164" s="18">
        <v>1</v>
      </c>
      <c r="Q164" s="19">
        <f t="shared" si="17"/>
        <v>0</v>
      </c>
      <c r="R164" s="14">
        <f t="shared" si="18"/>
        <v>0</v>
      </c>
    </row>
    <row r="165" spans="1:18" s="12" customFormat="1" ht="14.25" customHeight="1" x14ac:dyDescent="0.2">
      <c r="A165" s="11">
        <v>713000</v>
      </c>
      <c r="B165" s="12" t="s">
        <v>486</v>
      </c>
      <c r="C165" s="55">
        <f>VLOOKUP($A165,'2025 Proportionate'!$A$2:$D$326,3,FALSE)</f>
        <v>286.83333333333331</v>
      </c>
      <c r="D165" s="14">
        <f>VLOOKUP($A165,'2025 Proportionate'!$A$2:$E$326,5,FALSE)</f>
        <v>69989</v>
      </c>
      <c r="E165" s="15">
        <f>VLOOKUP($A165,'2025 Proportionate'!$A$2:$D$326,4,FALSE)</f>
        <v>2.7022146855397739E-3</v>
      </c>
      <c r="F165" s="55">
        <v>292.83333333333331</v>
      </c>
      <c r="G165" s="14">
        <v>67013</v>
      </c>
      <c r="H165" s="20">
        <v>2.7434692316100112E-3</v>
      </c>
      <c r="I165" s="16">
        <v>318.5</v>
      </c>
      <c r="J165" s="14">
        <v>59335</v>
      </c>
      <c r="K165" s="20">
        <v>2.9552124333812983E-3</v>
      </c>
      <c r="L165" s="16">
        <v>305.83333333333331</v>
      </c>
      <c r="M165" s="14">
        <v>72369</v>
      </c>
      <c r="N165" s="20">
        <v>2.7980963795530074E-3</v>
      </c>
      <c r="P165" s="18">
        <f t="shared" ref="P165:P196" si="20">C165/F165</f>
        <v>0.97951052931132609</v>
      </c>
      <c r="Q165" s="19">
        <f t="shared" si="17"/>
        <v>-6</v>
      </c>
      <c r="R165" s="14">
        <f t="shared" si="18"/>
        <v>2976</v>
      </c>
    </row>
    <row r="166" spans="1:18" s="12" customFormat="1" ht="14.25" customHeight="1" x14ac:dyDescent="0.2">
      <c r="A166" s="11">
        <v>713020</v>
      </c>
      <c r="B166" s="12" t="s">
        <v>487</v>
      </c>
      <c r="C166" s="55">
        <f>VLOOKUP($A166,'2025 Proportionate'!$A$2:$D$326,3,FALSE)</f>
        <v>434.83333333333331</v>
      </c>
      <c r="D166" s="14">
        <f>VLOOKUP($A166,'2025 Proportionate'!$A$2:$E$326,5,FALSE)</f>
        <v>106101</v>
      </c>
      <c r="E166" s="15">
        <f>VLOOKUP($A166,'2025 Proportionate'!$A$2:$D$326,4,FALSE)</f>
        <v>4.0965009381599476E-3</v>
      </c>
      <c r="F166" s="55">
        <v>455.33333333333331</v>
      </c>
      <c r="G166" s="14">
        <v>104200</v>
      </c>
      <c r="H166" s="20">
        <v>4.2658838592820438E-3</v>
      </c>
      <c r="I166" s="16">
        <v>500.66666666666669</v>
      </c>
      <c r="J166" s="14">
        <v>93271</v>
      </c>
      <c r="K166" s="20">
        <v>4.6454516744518157E-3</v>
      </c>
      <c r="L166" s="16">
        <v>495.16666666666669</v>
      </c>
      <c r="M166" s="14">
        <v>117171</v>
      </c>
      <c r="N166" s="20">
        <v>4.5303238929983568E-3</v>
      </c>
      <c r="P166" s="18">
        <f t="shared" si="20"/>
        <v>0.95497803806734993</v>
      </c>
      <c r="Q166" s="19">
        <f t="shared" si="17"/>
        <v>-20.5</v>
      </c>
      <c r="R166" s="14">
        <f t="shared" si="18"/>
        <v>1901</v>
      </c>
    </row>
    <row r="167" spans="1:18" s="12" customFormat="1" ht="14.25" customHeight="1" x14ac:dyDescent="0.2">
      <c r="A167" s="11">
        <v>713030</v>
      </c>
      <c r="B167" s="12" t="s">
        <v>488</v>
      </c>
      <c r="C167" s="55">
        <f>VLOOKUP($A167,'2025 Proportionate'!$A$2:$D$326,3,FALSE)</f>
        <v>376.83333333333331</v>
      </c>
      <c r="D167" s="14">
        <f>VLOOKUP($A167,'2025 Proportionate'!$A$2:$E$326,5,FALSE)</f>
        <v>91949</v>
      </c>
      <c r="E167" s="15">
        <f>VLOOKUP($A167,'2025 Proportionate'!$A$2:$D$326,4,FALSE)</f>
        <v>3.5500914607817717E-3</v>
      </c>
      <c r="F167" s="55">
        <v>370.83333333333331</v>
      </c>
      <c r="G167" s="14">
        <v>84863</v>
      </c>
      <c r="H167" s="20">
        <v>3.4742282528925869E-3</v>
      </c>
      <c r="I167" s="16">
        <v>352.16666666666669</v>
      </c>
      <c r="J167" s="14">
        <v>65607</v>
      </c>
      <c r="K167" s="20">
        <v>3.2675896764702687E-3</v>
      </c>
      <c r="L167" s="16">
        <v>365.16666666666669</v>
      </c>
      <c r="M167" s="14">
        <v>86410</v>
      </c>
      <c r="N167" s="20">
        <v>3.3409423256679236E-3</v>
      </c>
      <c r="P167" s="18">
        <f t="shared" si="20"/>
        <v>1.016179775280899</v>
      </c>
      <c r="Q167" s="19">
        <f t="shared" si="17"/>
        <v>6</v>
      </c>
      <c r="R167" s="14">
        <f t="shared" si="18"/>
        <v>7086</v>
      </c>
    </row>
    <row r="168" spans="1:18" s="12" customFormat="1" ht="14.25" customHeight="1" x14ac:dyDescent="0.2">
      <c r="A168" s="11">
        <v>713040</v>
      </c>
      <c r="B168" s="12" t="s">
        <v>489</v>
      </c>
      <c r="C168" s="55">
        <f>VLOOKUP($A168,'2025 Proportionate'!$A$2:$D$326,3,FALSE)</f>
        <v>136.33333333333334</v>
      </c>
      <c r="D168" s="14">
        <f>VLOOKUP($A168,'2025 Proportionate'!$A$2:$E$326,5,FALSE)</f>
        <v>33266</v>
      </c>
      <c r="E168" s="15">
        <f>VLOOKUP($A168,'2025 Proportionate'!$A$2:$D$326,4,FALSE)</f>
        <v>1.2843763002739891E-3</v>
      </c>
      <c r="F168" s="55">
        <v>138.66666666666666</v>
      </c>
      <c r="G168" s="14">
        <v>31733</v>
      </c>
      <c r="H168" s="20">
        <v>1.299127148946801E-3</v>
      </c>
      <c r="I168" s="16">
        <v>142.83333333333334</v>
      </c>
      <c r="J168" s="14">
        <v>26609</v>
      </c>
      <c r="K168" s="20">
        <v>1.3252836501348889E-3</v>
      </c>
      <c r="L168" s="16">
        <v>147.16666666666666</v>
      </c>
      <c r="M168" s="14">
        <v>34824</v>
      </c>
      <c r="N168" s="20">
        <v>1.3464409281445807E-3</v>
      </c>
      <c r="P168" s="18">
        <f t="shared" si="20"/>
        <v>0.98317307692307709</v>
      </c>
      <c r="Q168" s="19">
        <f t="shared" si="17"/>
        <v>-2.3333333333333144</v>
      </c>
      <c r="R168" s="14">
        <f t="shared" si="18"/>
        <v>1533</v>
      </c>
    </row>
    <row r="169" spans="1:18" s="12" customFormat="1" ht="14.25" customHeight="1" x14ac:dyDescent="0.2">
      <c r="A169" s="11">
        <v>713050</v>
      </c>
      <c r="B169" s="12" t="s">
        <v>490</v>
      </c>
      <c r="C169" s="55">
        <f>VLOOKUP($A169,'2025 Proportionate'!$A$2:$D$326,3,FALSE)</f>
        <v>276.16666666666669</v>
      </c>
      <c r="D169" s="14">
        <f>VLOOKUP($A169,'2025 Proportionate'!$A$2:$E$326,5,FALSE)</f>
        <v>67386</v>
      </c>
      <c r="E169" s="15">
        <f>VLOOKUP($A169,'2025 Proportionate'!$A$2:$D$326,4,FALSE)</f>
        <v>2.601725586251834E-3</v>
      </c>
      <c r="F169" s="55">
        <v>274</v>
      </c>
      <c r="G169" s="14">
        <v>62703</v>
      </c>
      <c r="H169" s="20">
        <v>2.5670252798900735E-3</v>
      </c>
      <c r="I169" s="16">
        <v>280.66666666666669</v>
      </c>
      <c r="J169" s="14">
        <v>52287</v>
      </c>
      <c r="K169" s="20">
        <v>2.6041746404050796E-3</v>
      </c>
      <c r="L169" s="16">
        <v>276.83333333333331</v>
      </c>
      <c r="M169" s="14">
        <v>65507</v>
      </c>
      <c r="N169" s="20">
        <v>2.532772799148526E-3</v>
      </c>
      <c r="P169" s="18">
        <f t="shared" si="20"/>
        <v>1.0079075425790756</v>
      </c>
      <c r="Q169" s="19">
        <f t="shared" si="17"/>
        <v>2.1666666666666856</v>
      </c>
      <c r="R169" s="14">
        <f t="shared" si="18"/>
        <v>4683</v>
      </c>
    </row>
    <row r="170" spans="1:18" s="12" customFormat="1" ht="14.25" customHeight="1" x14ac:dyDescent="0.2">
      <c r="A170" s="11">
        <v>713060</v>
      </c>
      <c r="B170" s="12" t="s">
        <v>491</v>
      </c>
      <c r="C170" s="55">
        <f>VLOOKUP($A170,'2025 Proportionate'!$A$2:$D$326,3,FALSE)</f>
        <v>199.83333333333334</v>
      </c>
      <c r="D170" s="14">
        <f>VLOOKUP($A170,'2025 Proportionate'!$A$2:$E$326,5,FALSE)</f>
        <v>48760</v>
      </c>
      <c r="E170" s="15">
        <f>VLOOKUP($A170,'2025 Proportionate'!$A$2:$D$326,4,FALSE)</f>
        <v>1.8826004694725098E-3</v>
      </c>
      <c r="F170" s="55">
        <v>208.33333333333334</v>
      </c>
      <c r="G170" s="14">
        <v>47676</v>
      </c>
      <c r="H170" s="20">
        <v>1.9518136252205545E-3</v>
      </c>
      <c r="I170" s="16">
        <v>203.16666666666666</v>
      </c>
      <c r="J170" s="14">
        <v>37849</v>
      </c>
      <c r="K170" s="20">
        <v>1.8850884125022514E-3</v>
      </c>
      <c r="L170" s="16">
        <v>205</v>
      </c>
      <c r="M170" s="14">
        <v>48509</v>
      </c>
      <c r="N170" s="20">
        <v>1.8755632407902994E-3</v>
      </c>
      <c r="P170" s="18">
        <f t="shared" si="20"/>
        <v>0.95920000000000005</v>
      </c>
      <c r="Q170" s="19">
        <f t="shared" si="17"/>
        <v>-8.5</v>
      </c>
      <c r="R170" s="14">
        <f t="shared" si="18"/>
        <v>1084</v>
      </c>
    </row>
    <row r="171" spans="1:18" s="12" customFormat="1" ht="14.25" customHeight="1" x14ac:dyDescent="0.2">
      <c r="A171" s="11">
        <v>713070</v>
      </c>
      <c r="B171" s="12" t="s">
        <v>492</v>
      </c>
      <c r="C171" s="55">
        <f>VLOOKUP($A171,'2025 Proportionate'!$A$2:$D$326,3,FALSE)</f>
        <v>118.66666666666667</v>
      </c>
      <c r="D171" s="14">
        <f>VLOOKUP($A171,'2025 Proportionate'!$A$2:$E$326,5,FALSE)</f>
        <v>28955</v>
      </c>
      <c r="E171" s="15">
        <f>VLOOKUP($A171,'2025 Proportionate'!$A$2:$D$326,4,FALSE)</f>
        <v>1.1179412295783378E-3</v>
      </c>
      <c r="F171" s="55">
        <v>130.33333333333334</v>
      </c>
      <c r="G171" s="14">
        <v>29826</v>
      </c>
      <c r="H171" s="20">
        <v>1.2210546039379789E-3</v>
      </c>
      <c r="I171" s="16">
        <v>132.33333333333334</v>
      </c>
      <c r="J171" s="14">
        <v>24653</v>
      </c>
      <c r="K171" s="20">
        <v>1.227859064419022E-3</v>
      </c>
      <c r="L171" s="16">
        <v>129</v>
      </c>
      <c r="M171" s="14">
        <v>30525</v>
      </c>
      <c r="N171" s="20">
        <v>1.1802324783509689E-3</v>
      </c>
      <c r="P171" s="18">
        <f t="shared" si="20"/>
        <v>0.91048593350383633</v>
      </c>
      <c r="Q171" s="19">
        <f t="shared" si="17"/>
        <v>-11.666666666666671</v>
      </c>
      <c r="R171" s="14">
        <f t="shared" si="18"/>
        <v>-871</v>
      </c>
    </row>
    <row r="172" spans="1:18" s="12" customFormat="1" ht="14.25" customHeight="1" x14ac:dyDescent="0.2">
      <c r="A172" s="11">
        <v>713080</v>
      </c>
      <c r="B172" s="12" t="s">
        <v>493</v>
      </c>
      <c r="C172" s="55">
        <f>VLOOKUP($A172,'2025 Proportionate'!$A$2:$D$326,3,FALSE)</f>
        <v>115.33333333333333</v>
      </c>
      <c r="D172" s="14">
        <f>VLOOKUP($A172,'2025 Proportionate'!$A$2:$E$326,5,FALSE)</f>
        <v>28142</v>
      </c>
      <c r="E172" s="15">
        <f>VLOOKUP($A172,'2025 Proportionate'!$A$2:$D$326,4,FALSE)</f>
        <v>1.0865383860508562E-3</v>
      </c>
      <c r="F172" s="55">
        <v>127.83333333333333</v>
      </c>
      <c r="G172" s="14">
        <v>29254</v>
      </c>
      <c r="H172" s="20">
        <v>1.1976328404353321E-3</v>
      </c>
      <c r="I172" s="16">
        <v>137.16666666666666</v>
      </c>
      <c r="J172" s="14">
        <v>25553</v>
      </c>
      <c r="K172" s="20">
        <v>1.2727053022882303E-3</v>
      </c>
      <c r="L172" s="16">
        <v>136.66666666666666</v>
      </c>
      <c r="M172" s="14">
        <v>32339</v>
      </c>
      <c r="N172" s="20">
        <v>1.2503754938601994E-3</v>
      </c>
      <c r="P172" s="18">
        <f t="shared" si="20"/>
        <v>0.90221642764015642</v>
      </c>
      <c r="Q172" s="19">
        <f t="shared" si="17"/>
        <v>-12.5</v>
      </c>
      <c r="R172" s="14">
        <f t="shared" si="18"/>
        <v>-1112</v>
      </c>
    </row>
    <row r="173" spans="1:18" s="12" customFormat="1" ht="14.25" customHeight="1" x14ac:dyDescent="0.2">
      <c r="A173" s="11">
        <v>713090</v>
      </c>
      <c r="B173" s="12" t="s">
        <v>494</v>
      </c>
      <c r="C173" s="55">
        <f>VLOOKUP($A173,'2025 Proportionate'!$A$2:$D$326,3,FALSE)</f>
        <v>166</v>
      </c>
      <c r="D173" s="14">
        <f>VLOOKUP($A173,'2025 Proportionate'!$A$2:$E$326,5,FALSE)</f>
        <v>40505</v>
      </c>
      <c r="E173" s="15">
        <f>VLOOKUP($A173,'2025 Proportionate'!$A$2:$D$326,4,FALSE)</f>
        <v>1.5638616076685736E-3</v>
      </c>
      <c r="F173" s="55">
        <v>169.66666666666666</v>
      </c>
      <c r="G173" s="14">
        <v>38827</v>
      </c>
      <c r="H173" s="20">
        <v>1.5895570163796196E-3</v>
      </c>
      <c r="I173" s="16">
        <v>201</v>
      </c>
      <c r="J173" s="14">
        <v>37445</v>
      </c>
      <c r="K173" s="20">
        <v>1.8649849265608821E-3</v>
      </c>
      <c r="L173" s="16">
        <v>201.16666666666666</v>
      </c>
      <c r="M173" s="14">
        <v>47602</v>
      </c>
      <c r="N173" s="20">
        <v>1.8404917330356839E-3</v>
      </c>
      <c r="P173" s="18">
        <f t="shared" si="20"/>
        <v>0.9783889980353635</v>
      </c>
      <c r="Q173" s="19">
        <f t="shared" si="17"/>
        <v>-3.6666666666666572</v>
      </c>
      <c r="R173" s="14">
        <f t="shared" si="18"/>
        <v>1678</v>
      </c>
    </row>
    <row r="174" spans="1:18" s="12" customFormat="1" ht="14.25" customHeight="1" x14ac:dyDescent="0.2">
      <c r="A174" s="11">
        <v>713100</v>
      </c>
      <c r="B174" s="12" t="s">
        <v>495</v>
      </c>
      <c r="C174" s="55">
        <f>VLOOKUP($A174,'2025 Proportionate'!$A$2:$D$326,3,FALSE)</f>
        <v>269.33333333333331</v>
      </c>
      <c r="D174" s="14">
        <f>VLOOKUP($A174,'2025 Proportionate'!$A$2:$E$326,5,FALSE)</f>
        <v>65719</v>
      </c>
      <c r="E174" s="15">
        <f>VLOOKUP($A174,'2025 Proportionate'!$A$2:$D$326,4,FALSE)</f>
        <v>2.5373497570204966E-3</v>
      </c>
      <c r="F174" s="55">
        <v>280.66666666666669</v>
      </c>
      <c r="G174" s="14">
        <v>64229</v>
      </c>
      <c r="H174" s="20">
        <v>2.6294833158971311E-3</v>
      </c>
      <c r="I174" s="16">
        <v>280</v>
      </c>
      <c r="J174" s="14">
        <v>52162</v>
      </c>
      <c r="K174" s="20">
        <v>2.5979889524231194E-3</v>
      </c>
      <c r="L174" s="16">
        <v>287.5</v>
      </c>
      <c r="M174" s="14">
        <v>68031</v>
      </c>
      <c r="N174" s="20">
        <v>2.6303630815961514E-3</v>
      </c>
      <c r="P174" s="18">
        <f t="shared" si="20"/>
        <v>0.95961995249406162</v>
      </c>
      <c r="Q174" s="19">
        <f t="shared" si="17"/>
        <v>-11.333333333333371</v>
      </c>
      <c r="R174" s="14">
        <f t="shared" si="18"/>
        <v>1490</v>
      </c>
    </row>
    <row r="175" spans="1:18" s="12" customFormat="1" ht="14.25" customHeight="1" x14ac:dyDescent="0.2">
      <c r="A175" s="11">
        <v>713110</v>
      </c>
      <c r="B175" s="12" t="s">
        <v>496</v>
      </c>
      <c r="C175" s="55">
        <f>VLOOKUP($A175,'2025 Proportionate'!$A$2:$D$326,3,FALSE)</f>
        <v>143.66666666666666</v>
      </c>
      <c r="D175" s="14">
        <f>VLOOKUP($A175,'2025 Proportionate'!$A$2:$E$326,5,FALSE)</f>
        <v>35055</v>
      </c>
      <c r="E175" s="15">
        <f>VLOOKUP($A175,'2025 Proportionate'!$A$2:$D$326,4,FALSE)</f>
        <v>1.353462556034448E-3</v>
      </c>
      <c r="F175" s="55">
        <v>152.33333333333334</v>
      </c>
      <c r="G175" s="14">
        <v>34860</v>
      </c>
      <c r="H175" s="20">
        <v>1.4271661227612696E-3</v>
      </c>
      <c r="I175" s="16">
        <v>148.16666666666666</v>
      </c>
      <c r="J175" s="14">
        <v>27603</v>
      </c>
      <c r="K175" s="20">
        <v>1.3747691539905673E-3</v>
      </c>
      <c r="L175" s="16">
        <v>140.66666666666666</v>
      </c>
      <c r="M175" s="14">
        <v>33286</v>
      </c>
      <c r="N175" s="20">
        <v>1.2869718497780589E-3</v>
      </c>
      <c r="P175" s="18">
        <f t="shared" si="20"/>
        <v>0.94310722100656441</v>
      </c>
      <c r="Q175" s="19">
        <f t="shared" si="17"/>
        <v>-8.6666666666666856</v>
      </c>
      <c r="R175" s="14">
        <f t="shared" si="18"/>
        <v>195</v>
      </c>
    </row>
    <row r="176" spans="1:18" s="12" customFormat="1" ht="14.25" customHeight="1" x14ac:dyDescent="0.2">
      <c r="A176" s="11">
        <v>713120</v>
      </c>
      <c r="B176" s="12" t="s">
        <v>497</v>
      </c>
      <c r="C176" s="55">
        <f>VLOOKUP($A176,'2025 Proportionate'!$A$2:$D$326,3,FALSE)</f>
        <v>161.83333333333334</v>
      </c>
      <c r="D176" s="14">
        <f>VLOOKUP($A176,'2025 Proportionate'!$A$2:$E$326,5,FALSE)</f>
        <v>39488</v>
      </c>
      <c r="E176" s="15">
        <f>VLOOKUP($A176,'2025 Proportionate'!$A$2:$D$326,4,FALSE)</f>
        <v>1.5246080532592219E-3</v>
      </c>
      <c r="F176" s="55">
        <v>169.5</v>
      </c>
      <c r="G176" s="14">
        <v>38789</v>
      </c>
      <c r="H176" s="20">
        <v>1.587995565479443E-3</v>
      </c>
      <c r="I176" s="16">
        <v>176.83333333333334</v>
      </c>
      <c r="J176" s="14">
        <v>32943</v>
      </c>
      <c r="K176" s="20">
        <v>1.6407537372148391E-3</v>
      </c>
      <c r="L176" s="16">
        <v>179.33333333333334</v>
      </c>
      <c r="M176" s="14">
        <v>42436</v>
      </c>
      <c r="N176" s="20">
        <v>1.640736623650701E-3</v>
      </c>
      <c r="P176" s="18">
        <f t="shared" si="20"/>
        <v>0.95476892822025572</v>
      </c>
      <c r="Q176" s="19">
        <f t="shared" si="17"/>
        <v>-7.6666666666666572</v>
      </c>
      <c r="R176" s="14">
        <f t="shared" si="18"/>
        <v>699</v>
      </c>
    </row>
    <row r="177" spans="1:18" s="12" customFormat="1" ht="14.25" customHeight="1" x14ac:dyDescent="0.2">
      <c r="A177" s="11">
        <v>713130</v>
      </c>
      <c r="B177" s="12" t="s">
        <v>498</v>
      </c>
      <c r="C177" s="55">
        <f>VLOOKUP($A177,'2025 Proportionate'!$A$2:$D$326,3,FALSE)</f>
        <v>644.66666666666663</v>
      </c>
      <c r="D177" s="14">
        <f>VLOOKUP($A177,'2025 Proportionate'!$A$2:$E$326,5,FALSE)</f>
        <v>157302</v>
      </c>
      <c r="E177" s="15">
        <f>VLOOKUP($A177,'2025 Proportionate'!$A$2:$D$326,4,FALSE)</f>
        <v>6.0733099382149014E-3</v>
      </c>
      <c r="F177" s="55">
        <v>651.16666666666663</v>
      </c>
      <c r="G177" s="14">
        <v>149015</v>
      </c>
      <c r="H177" s="20">
        <v>6.1005886669893645E-3</v>
      </c>
      <c r="I177" s="16">
        <v>646.66666666666663</v>
      </c>
      <c r="J177" s="14">
        <v>120470</v>
      </c>
      <c r="K177" s="20">
        <v>6.0001173425010138E-3</v>
      </c>
      <c r="L177" s="16">
        <v>640</v>
      </c>
      <c r="M177" s="14">
        <v>151443</v>
      </c>
      <c r="N177" s="20">
        <v>5.8554169468575199E-3</v>
      </c>
      <c r="P177" s="18">
        <f t="shared" si="20"/>
        <v>0.99001791656002047</v>
      </c>
      <c r="Q177" s="19">
        <f t="shared" si="17"/>
        <v>-6.5</v>
      </c>
      <c r="R177" s="14">
        <f t="shared" si="18"/>
        <v>8287</v>
      </c>
    </row>
    <row r="178" spans="1:18" s="12" customFormat="1" ht="14.25" customHeight="1" x14ac:dyDescent="0.2">
      <c r="A178" s="11">
        <v>713140</v>
      </c>
      <c r="B178" s="12" t="s">
        <v>499</v>
      </c>
      <c r="C178" s="55">
        <f>VLOOKUP($A178,'2025 Proportionate'!$A$2:$D$326,3,FALSE)</f>
        <v>83.5</v>
      </c>
      <c r="D178" s="14">
        <f>VLOOKUP($A178,'2025 Proportionate'!$A$2:$E$326,5,FALSE)</f>
        <v>20374</v>
      </c>
      <c r="E178" s="15">
        <f>VLOOKUP($A178,'2025 Proportionate'!$A$2:$D$326,4,FALSE)</f>
        <v>7.8664123036340894E-4</v>
      </c>
      <c r="F178" s="55">
        <v>85.666666666666671</v>
      </c>
      <c r="G178" s="14">
        <v>19604</v>
      </c>
      <c r="H178" s="20">
        <v>8.0258576269069204E-4</v>
      </c>
      <c r="I178" s="16">
        <v>88.166666666666671</v>
      </c>
      <c r="J178" s="14">
        <v>16425</v>
      </c>
      <c r="K178" s="20">
        <v>8.180572356141847E-4</v>
      </c>
      <c r="L178" s="16">
        <v>89.666666666666671</v>
      </c>
      <c r="M178" s="14">
        <v>21218</v>
      </c>
      <c r="N178" s="20">
        <v>8.2036831182535051E-4</v>
      </c>
      <c r="P178" s="18">
        <f t="shared" si="20"/>
        <v>0.97470817120622566</v>
      </c>
      <c r="Q178" s="19">
        <f t="shared" si="17"/>
        <v>-2.1666666666666714</v>
      </c>
      <c r="R178" s="14">
        <f t="shared" si="18"/>
        <v>770</v>
      </c>
    </row>
    <row r="179" spans="1:18" s="12" customFormat="1" ht="14.25" customHeight="1" x14ac:dyDescent="0.2">
      <c r="A179" s="11">
        <v>713160</v>
      </c>
      <c r="B179" s="12" t="s">
        <v>500</v>
      </c>
      <c r="C179" s="55">
        <f>VLOOKUP($A179,'2025 Proportionate'!$A$2:$D$326,3,FALSE)</f>
        <v>603.33333333333337</v>
      </c>
      <c r="D179" s="14">
        <f>VLOOKUP($A179,'2025 Proportionate'!$A$2:$E$326,5,FALSE)</f>
        <v>147216</v>
      </c>
      <c r="E179" s="15">
        <f>VLOOKUP($A179,'2025 Proportionate'!$A$2:$D$326,4,FALSE)</f>
        <v>5.6839146784741328E-3</v>
      </c>
      <c r="F179" s="55">
        <v>582.5</v>
      </c>
      <c r="G179" s="14">
        <v>133301</v>
      </c>
      <c r="H179" s="20">
        <v>5.4572708961166706E-3</v>
      </c>
      <c r="I179" s="16">
        <v>537.66666666666663</v>
      </c>
      <c r="J179" s="14">
        <v>100164</v>
      </c>
      <c r="K179" s="20">
        <v>4.9887573574505847E-3</v>
      </c>
      <c r="L179" s="16">
        <v>518.83333333333337</v>
      </c>
      <c r="M179" s="14">
        <v>122772</v>
      </c>
      <c r="N179" s="20">
        <v>4.7468523321790258E-3</v>
      </c>
      <c r="P179" s="18">
        <f t="shared" si="20"/>
        <v>1.0357653791130186</v>
      </c>
      <c r="Q179" s="19">
        <f t="shared" ref="Q179:Q210" si="21">C179-F179</f>
        <v>20.833333333333371</v>
      </c>
      <c r="R179" s="14">
        <f t="shared" ref="R179:R210" si="22">D179-G179</f>
        <v>13915</v>
      </c>
    </row>
    <row r="180" spans="1:18" s="12" customFormat="1" ht="14.25" customHeight="1" x14ac:dyDescent="0.2">
      <c r="A180" s="11">
        <v>713170</v>
      </c>
      <c r="B180" s="12" t="s">
        <v>501</v>
      </c>
      <c r="C180" s="55">
        <f>VLOOKUP($A180,'2025 Proportionate'!$A$2:$D$326,3,FALSE)</f>
        <v>1101.1666666666667</v>
      </c>
      <c r="D180" s="14">
        <f>VLOOKUP($A180,'2025 Proportionate'!$A$2:$E$326,5,FALSE)</f>
        <v>268690</v>
      </c>
      <c r="E180" s="15">
        <f>VLOOKUP($A180,'2025 Proportionate'!$A$2:$D$326,4,FALSE)</f>
        <v>1.037392935930348E-2</v>
      </c>
      <c r="F180" s="55">
        <v>1101.6666666666667</v>
      </c>
      <c r="G180" s="14">
        <v>252109</v>
      </c>
      <c r="H180" s="20">
        <v>1.0321190450166292E-2</v>
      </c>
      <c r="I180" s="16">
        <v>1139.6666666666667</v>
      </c>
      <c r="J180" s="14">
        <v>212313</v>
      </c>
      <c r="K180" s="20">
        <v>1.0574433605160293E-2</v>
      </c>
      <c r="L180" s="16">
        <v>1147.6666666666667</v>
      </c>
      <c r="M180" s="14">
        <v>271573</v>
      </c>
      <c r="N180" s="20">
        <v>1.0500104452099189E-2</v>
      </c>
      <c r="P180" s="18">
        <f t="shared" si="20"/>
        <v>0.99954614220877458</v>
      </c>
      <c r="Q180" s="19">
        <f t="shared" si="21"/>
        <v>-0.5</v>
      </c>
      <c r="R180" s="14">
        <f t="shared" si="22"/>
        <v>16581</v>
      </c>
    </row>
    <row r="181" spans="1:18" s="12" customFormat="1" ht="14.25" customHeight="1" x14ac:dyDescent="0.2">
      <c r="A181" s="11">
        <v>713180</v>
      </c>
      <c r="B181" s="12" t="s">
        <v>502</v>
      </c>
      <c r="C181" s="55">
        <f>VLOOKUP($A181,'2025 Proportionate'!$A$2:$D$326,3,FALSE)</f>
        <v>242.83333333333334</v>
      </c>
      <c r="D181" s="14">
        <f>VLOOKUP($A181,'2025 Proportionate'!$A$2:$E$326,5,FALSE)</f>
        <v>59252</v>
      </c>
      <c r="E181" s="15">
        <f>VLOOKUP($A181,'2025 Proportionate'!$A$2:$D$326,4,FALSE)</f>
        <v>2.2876971509770199E-3</v>
      </c>
      <c r="F181" s="55">
        <v>250</v>
      </c>
      <c r="G181" s="14">
        <v>57211</v>
      </c>
      <c r="H181" s="20">
        <v>2.3421763502646654E-3</v>
      </c>
      <c r="I181" s="16">
        <v>240.83333333333334</v>
      </c>
      <c r="J181" s="14">
        <v>44866</v>
      </c>
      <c r="K181" s="20">
        <v>2.2345797834829807E-3</v>
      </c>
      <c r="L181" s="16">
        <v>233.16666666666666</v>
      </c>
      <c r="M181" s="14">
        <v>55174</v>
      </c>
      <c r="N181" s="20">
        <v>2.1332625803785598E-3</v>
      </c>
      <c r="P181" s="18">
        <f t="shared" si="20"/>
        <v>0.97133333333333338</v>
      </c>
      <c r="Q181" s="19">
        <f t="shared" si="21"/>
        <v>-7.1666666666666572</v>
      </c>
      <c r="R181" s="14">
        <f t="shared" si="22"/>
        <v>2041</v>
      </c>
    </row>
    <row r="182" spans="1:18" s="12" customFormat="1" ht="14.25" customHeight="1" x14ac:dyDescent="0.2">
      <c r="A182" s="11">
        <v>713190</v>
      </c>
      <c r="B182" s="12" t="s">
        <v>503</v>
      </c>
      <c r="C182" s="55">
        <f>VLOOKUP($A182,'2025 Proportionate'!$A$2:$D$326,3,FALSE)</f>
        <v>490.33333333333331</v>
      </c>
      <c r="D182" s="14">
        <f>VLOOKUP($A182,'2025 Proportionate'!$A$2:$E$326,5,FALSE)</f>
        <v>119644</v>
      </c>
      <c r="E182" s="15">
        <f>VLOOKUP($A182,'2025 Proportionate'!$A$2:$D$326,4,FALSE)</f>
        <v>4.6193582828925129E-3</v>
      </c>
      <c r="F182" s="55">
        <v>474.83333333333331</v>
      </c>
      <c r="G182" s="14">
        <v>108662</v>
      </c>
      <c r="H182" s="20">
        <v>4.4485736146026873E-3</v>
      </c>
      <c r="I182" s="16">
        <v>482.33333333333331</v>
      </c>
      <c r="J182" s="14">
        <v>89856</v>
      </c>
      <c r="K182" s="20">
        <v>4.4753452549479208E-3</v>
      </c>
      <c r="L182" s="16">
        <v>468.5</v>
      </c>
      <c r="M182" s="14">
        <v>110861</v>
      </c>
      <c r="N182" s="20">
        <v>4.2863481868792939E-3</v>
      </c>
      <c r="P182" s="18">
        <f t="shared" si="20"/>
        <v>1.0326430326430327</v>
      </c>
      <c r="Q182" s="19">
        <f t="shared" si="21"/>
        <v>15.5</v>
      </c>
      <c r="R182" s="14">
        <f t="shared" si="22"/>
        <v>10982</v>
      </c>
    </row>
    <row r="183" spans="1:18" s="12" customFormat="1" ht="14.25" customHeight="1" x14ac:dyDescent="0.2">
      <c r="A183" s="11">
        <v>713200</v>
      </c>
      <c r="B183" s="12" t="s">
        <v>504</v>
      </c>
      <c r="C183" s="55">
        <f>VLOOKUP($A183,'2025 Proportionate'!$A$2:$D$326,3,FALSE)</f>
        <v>342</v>
      </c>
      <c r="D183" s="14">
        <f>VLOOKUP($A183,'2025 Proportionate'!$A$2:$E$326,5,FALSE)</f>
        <v>83450</v>
      </c>
      <c r="E183" s="15">
        <f>VLOOKUP($A183,'2025 Proportionate'!$A$2:$D$326,4,FALSE)</f>
        <v>3.2219317459195912E-3</v>
      </c>
      <c r="F183" s="55">
        <v>341.33333333333331</v>
      </c>
      <c r="G183" s="14">
        <v>78112</v>
      </c>
      <c r="H183" s="20">
        <v>3.1978514435613563E-3</v>
      </c>
      <c r="I183" s="16">
        <v>338</v>
      </c>
      <c r="J183" s="14">
        <v>62967</v>
      </c>
      <c r="K183" s="20">
        <v>3.1361438068536226E-3</v>
      </c>
      <c r="L183" s="16">
        <v>345</v>
      </c>
      <c r="M183" s="14">
        <v>81637</v>
      </c>
      <c r="N183" s="20">
        <v>3.1564356979153817E-3</v>
      </c>
      <c r="P183" s="18">
        <f t="shared" si="20"/>
        <v>1.001953125</v>
      </c>
      <c r="Q183" s="19">
        <f t="shared" si="21"/>
        <v>0.66666666666668561</v>
      </c>
      <c r="R183" s="14">
        <f t="shared" si="22"/>
        <v>5338</v>
      </c>
    </row>
    <row r="184" spans="1:18" s="12" customFormat="1" ht="14.25" customHeight="1" x14ac:dyDescent="0.2">
      <c r="A184" s="11">
        <v>713210</v>
      </c>
      <c r="B184" s="12" t="s">
        <v>505</v>
      </c>
      <c r="C184" s="55">
        <f>VLOOKUP($A184,'2025 Proportionate'!$A$2:$D$326,3,FALSE)</f>
        <v>169.16666666666666</v>
      </c>
      <c r="D184" s="14">
        <f>VLOOKUP($A184,'2025 Proportionate'!$A$2:$E$326,5,FALSE)</f>
        <v>41277</v>
      </c>
      <c r="E184" s="15">
        <f>VLOOKUP($A184,'2025 Proportionate'!$A$2:$D$326,4,FALSE)</f>
        <v>1.5936943090196808E-3</v>
      </c>
      <c r="F184" s="55">
        <v>167.16666666666666</v>
      </c>
      <c r="G184" s="14">
        <v>38255</v>
      </c>
      <c r="H184" s="20">
        <v>1.5661352528769728E-3</v>
      </c>
      <c r="I184" s="16">
        <v>178.5</v>
      </c>
      <c r="J184" s="14">
        <v>33253</v>
      </c>
      <c r="K184" s="20">
        <v>1.6562179571697386E-3</v>
      </c>
      <c r="L184" s="16">
        <v>171</v>
      </c>
      <c r="M184" s="14">
        <v>40464</v>
      </c>
      <c r="N184" s="20">
        <v>1.5644942154884936E-3</v>
      </c>
      <c r="P184" s="18">
        <f t="shared" si="20"/>
        <v>1.011964107676969</v>
      </c>
      <c r="Q184" s="19">
        <f t="shared" si="21"/>
        <v>2</v>
      </c>
      <c r="R184" s="14">
        <f t="shared" si="22"/>
        <v>3022</v>
      </c>
    </row>
    <row r="185" spans="1:18" s="12" customFormat="1" ht="14.25" customHeight="1" x14ac:dyDescent="0.2">
      <c r="A185" s="11">
        <v>713220</v>
      </c>
      <c r="B185" s="12" t="s">
        <v>506</v>
      </c>
      <c r="C185" s="55">
        <f>VLOOKUP($A185,'2025 Proportionate'!$A$2:$D$326,3,FALSE)</f>
        <v>541.66666666666663</v>
      </c>
      <c r="D185" s="14">
        <f>VLOOKUP($A185,'2025 Proportionate'!$A$2:$E$326,5,FALSE)</f>
        <v>132169</v>
      </c>
      <c r="E185" s="15">
        <f>VLOOKUP($A185,'2025 Proportionate'!$A$2:$D$326,4,FALSE)</f>
        <v>5.1029620732157268E-3</v>
      </c>
      <c r="F185" s="55">
        <v>539.33333333333337</v>
      </c>
      <c r="G185" s="14">
        <v>123423</v>
      </c>
      <c r="H185" s="20">
        <v>5.0528551129709722E-3</v>
      </c>
      <c r="I185" s="16">
        <v>520.83333333333337</v>
      </c>
      <c r="J185" s="14">
        <v>97028</v>
      </c>
      <c r="K185" s="20">
        <v>4.8325687359061006E-3</v>
      </c>
      <c r="L185" s="16">
        <v>503.5</v>
      </c>
      <c r="M185" s="14">
        <v>119143</v>
      </c>
      <c r="N185" s="20">
        <v>4.6065663011605647E-3</v>
      </c>
      <c r="P185" s="18">
        <f t="shared" si="20"/>
        <v>1.0043263288009887</v>
      </c>
      <c r="Q185" s="19">
        <f t="shared" si="21"/>
        <v>2.3333333333332575</v>
      </c>
      <c r="R185" s="14">
        <f t="shared" si="22"/>
        <v>8746</v>
      </c>
    </row>
    <row r="186" spans="1:18" s="12" customFormat="1" ht="14.25" customHeight="1" x14ac:dyDescent="0.2">
      <c r="A186" s="11">
        <v>713230</v>
      </c>
      <c r="B186" s="12" t="s">
        <v>507</v>
      </c>
      <c r="C186" s="55">
        <f>VLOOKUP($A186,'2025 Proportionate'!$A$2:$D$326,3,FALSE)</f>
        <v>133</v>
      </c>
      <c r="D186" s="14">
        <f>VLOOKUP($A186,'2025 Proportionate'!$A$2:$E$326,5,FALSE)</f>
        <v>32453</v>
      </c>
      <c r="E186" s="15">
        <f>VLOOKUP($A186,'2025 Proportionate'!$A$2:$D$326,4,FALSE)</f>
        <v>1.2529734567465077E-3</v>
      </c>
      <c r="F186" s="55">
        <v>132</v>
      </c>
      <c r="G186" s="14">
        <v>30207</v>
      </c>
      <c r="H186" s="20">
        <v>1.2366691129397434E-3</v>
      </c>
      <c r="I186" s="16">
        <v>136.83333333333334</v>
      </c>
      <c r="J186" s="14">
        <v>25491</v>
      </c>
      <c r="K186" s="20">
        <v>1.2696124582972507E-3</v>
      </c>
      <c r="L186" s="16">
        <v>136.66666666666666</v>
      </c>
      <c r="M186" s="14">
        <v>32339</v>
      </c>
      <c r="N186" s="20">
        <v>1.2503754938601994E-3</v>
      </c>
      <c r="P186" s="18">
        <f t="shared" si="20"/>
        <v>1.0075757575757576</v>
      </c>
      <c r="Q186" s="19">
        <f t="shared" si="21"/>
        <v>1</v>
      </c>
      <c r="R186" s="14">
        <f t="shared" si="22"/>
        <v>2246</v>
      </c>
    </row>
    <row r="187" spans="1:18" s="12" customFormat="1" ht="14.25" customHeight="1" x14ac:dyDescent="0.2">
      <c r="A187" s="11">
        <v>713240</v>
      </c>
      <c r="B187" s="12" t="s">
        <v>508</v>
      </c>
      <c r="C187" s="55">
        <f>VLOOKUP($A187,'2025 Proportionate'!$A$2:$D$326,3,FALSE)</f>
        <v>517.66666666666663</v>
      </c>
      <c r="D187" s="14">
        <f>VLOOKUP($A187,'2025 Proportionate'!$A$2:$E$326,5,FALSE)</f>
        <v>126313</v>
      </c>
      <c r="E187" s="15">
        <f>VLOOKUP($A187,'2025 Proportionate'!$A$2:$D$326,4,FALSE)</f>
        <v>4.8768615998178609E-3</v>
      </c>
      <c r="F187" s="55">
        <v>536.16666666666663</v>
      </c>
      <c r="G187" s="14">
        <v>122698</v>
      </c>
      <c r="H187" s="20">
        <v>5.0231875458676186E-3</v>
      </c>
      <c r="I187" s="16">
        <v>521.66666666666663</v>
      </c>
      <c r="J187" s="14">
        <v>97183</v>
      </c>
      <c r="K187" s="20">
        <v>4.8403008458835495E-3</v>
      </c>
      <c r="L187" s="16">
        <v>537.5</v>
      </c>
      <c r="M187" s="14">
        <v>127189</v>
      </c>
      <c r="N187" s="20">
        <v>4.9176353264623702E-3</v>
      </c>
      <c r="P187" s="18">
        <f t="shared" si="20"/>
        <v>0.96549580354367426</v>
      </c>
      <c r="Q187" s="19">
        <f t="shared" si="21"/>
        <v>-18.5</v>
      </c>
      <c r="R187" s="14">
        <f t="shared" si="22"/>
        <v>3615</v>
      </c>
    </row>
    <row r="188" spans="1:18" s="12" customFormat="1" ht="14.25" customHeight="1" x14ac:dyDescent="0.2">
      <c r="A188" s="11">
        <v>713250</v>
      </c>
      <c r="B188" s="12" t="s">
        <v>509</v>
      </c>
      <c r="C188" s="55">
        <f>VLOOKUP($A188,'2025 Proportionate'!$A$2:$D$326,3,FALSE)</f>
        <v>285.83333333333331</v>
      </c>
      <c r="D188" s="14">
        <f>VLOOKUP($A188,'2025 Proportionate'!$A$2:$E$326,5,FALSE)</f>
        <v>69745</v>
      </c>
      <c r="E188" s="15">
        <f>VLOOKUP($A188,'2025 Proportionate'!$A$2:$D$326,4,FALSE)</f>
        <v>2.6927938324815296E-3</v>
      </c>
      <c r="F188" s="55">
        <v>292.83333333333331</v>
      </c>
      <c r="G188" s="14">
        <v>67013</v>
      </c>
      <c r="H188" s="20">
        <v>2.7434692316100112E-3</v>
      </c>
      <c r="I188" s="16">
        <v>296.83333333333331</v>
      </c>
      <c r="J188" s="14">
        <v>55298</v>
      </c>
      <c r="K188" s="20">
        <v>2.7541775739676044E-3</v>
      </c>
      <c r="L188" s="16">
        <v>297</v>
      </c>
      <c r="M188" s="14">
        <v>70279</v>
      </c>
      <c r="N188" s="20">
        <v>2.7172794269010678E-3</v>
      </c>
      <c r="P188" s="18">
        <f t="shared" si="20"/>
        <v>0.9760956175298805</v>
      </c>
      <c r="Q188" s="19">
        <f t="shared" si="21"/>
        <v>-7</v>
      </c>
      <c r="R188" s="14">
        <f t="shared" si="22"/>
        <v>2732</v>
      </c>
    </row>
    <row r="189" spans="1:18" s="12" customFormat="1" ht="14.25" customHeight="1" x14ac:dyDescent="0.2">
      <c r="A189" s="11">
        <v>713260</v>
      </c>
      <c r="B189" s="12" t="s">
        <v>510</v>
      </c>
      <c r="C189" s="55">
        <f>VLOOKUP($A189,'2025 Proportionate'!$A$2:$D$326,3,FALSE)</f>
        <v>409.33333333333331</v>
      </c>
      <c r="D189" s="14">
        <f>VLOOKUP($A189,'2025 Proportionate'!$A$2:$E$326,5,FALSE)</f>
        <v>99879</v>
      </c>
      <c r="E189" s="15">
        <f>VLOOKUP($A189,'2025 Proportionate'!$A$2:$D$326,4,FALSE)</f>
        <v>3.8562691851747152E-3</v>
      </c>
      <c r="F189" s="55">
        <v>413.66666666666669</v>
      </c>
      <c r="G189" s="14">
        <v>94665</v>
      </c>
      <c r="H189" s="20">
        <v>3.8755211342379331E-3</v>
      </c>
      <c r="I189" s="16">
        <v>420.83333333333331</v>
      </c>
      <c r="J189" s="14">
        <v>78399</v>
      </c>
      <c r="K189" s="20">
        <v>3.9047155386121289E-3</v>
      </c>
      <c r="L189" s="16">
        <v>414.83333333333331</v>
      </c>
      <c r="M189" s="14">
        <v>98162</v>
      </c>
      <c r="N189" s="20">
        <v>3.7953470783146787E-3</v>
      </c>
      <c r="P189" s="18">
        <f t="shared" si="20"/>
        <v>0.98952457695406926</v>
      </c>
      <c r="Q189" s="19">
        <f t="shared" si="21"/>
        <v>-4.3333333333333712</v>
      </c>
      <c r="R189" s="14">
        <f t="shared" si="22"/>
        <v>5214</v>
      </c>
    </row>
    <row r="190" spans="1:18" s="12" customFormat="1" ht="14.25" customHeight="1" x14ac:dyDescent="0.2">
      <c r="A190" s="11">
        <v>713270</v>
      </c>
      <c r="B190" s="12" t="s">
        <v>511</v>
      </c>
      <c r="C190" s="55">
        <f>VLOOKUP($A190,'2025 Proportionate'!$A$2:$D$326,3,FALSE)</f>
        <v>234.5</v>
      </c>
      <c r="D190" s="14">
        <f>VLOOKUP($A190,'2025 Proportionate'!$A$2:$E$326,5,FALSE)</f>
        <v>57219</v>
      </c>
      <c r="E190" s="15">
        <f>VLOOKUP($A190,'2025 Proportionate'!$A$2:$D$326,4,FALSE)</f>
        <v>2.2091900421583161E-3</v>
      </c>
      <c r="F190" s="55">
        <v>235.83333333333334</v>
      </c>
      <c r="G190" s="14">
        <v>53969</v>
      </c>
      <c r="H190" s="20">
        <v>2.2094530237496677E-3</v>
      </c>
      <c r="I190" s="16">
        <v>242.16666666666666</v>
      </c>
      <c r="J190" s="14">
        <v>45114</v>
      </c>
      <c r="K190" s="20">
        <v>2.2469511594469002E-3</v>
      </c>
      <c r="L190" s="16">
        <v>238.66666666666666</v>
      </c>
      <c r="M190" s="14">
        <v>56476</v>
      </c>
      <c r="N190" s="20">
        <v>2.1835825697656165E-3</v>
      </c>
      <c r="P190" s="18">
        <f t="shared" si="20"/>
        <v>0.99434628975265016</v>
      </c>
      <c r="Q190" s="19">
        <f t="shared" si="21"/>
        <v>-1.3333333333333428</v>
      </c>
      <c r="R190" s="14">
        <f t="shared" si="22"/>
        <v>3250</v>
      </c>
    </row>
    <row r="191" spans="1:18" s="12" customFormat="1" ht="14.25" customHeight="1" x14ac:dyDescent="0.2">
      <c r="A191" s="11">
        <v>713280</v>
      </c>
      <c r="B191" s="12" t="s">
        <v>512</v>
      </c>
      <c r="C191" s="55">
        <f>VLOOKUP($A191,'2025 Proportionate'!$A$2:$D$326,3,FALSE)</f>
        <v>311</v>
      </c>
      <c r="D191" s="14">
        <f>VLOOKUP($A191,'2025 Proportionate'!$A$2:$E$326,5,FALSE)</f>
        <v>75885</v>
      </c>
      <c r="E191" s="15">
        <f>VLOOKUP($A191,'2025 Proportionate'!$A$2:$D$326,4,FALSE)</f>
        <v>2.9298853011140141E-3</v>
      </c>
      <c r="F191" s="55">
        <v>317</v>
      </c>
      <c r="G191" s="14">
        <v>72543</v>
      </c>
      <c r="H191" s="20">
        <v>2.9698796121355956E-3</v>
      </c>
      <c r="I191" s="16">
        <v>325.83333333333331</v>
      </c>
      <c r="J191" s="14">
        <v>60701</v>
      </c>
      <c r="K191" s="20">
        <v>3.0232550011828562E-3</v>
      </c>
      <c r="L191" s="16">
        <v>316.33333333333331</v>
      </c>
      <c r="M191" s="14">
        <v>74854</v>
      </c>
      <c r="N191" s="20">
        <v>2.8941618138373887E-3</v>
      </c>
      <c r="P191" s="18">
        <f t="shared" si="20"/>
        <v>0.98107255520504733</v>
      </c>
      <c r="Q191" s="19">
        <f t="shared" si="21"/>
        <v>-6</v>
      </c>
      <c r="R191" s="14">
        <f t="shared" si="22"/>
        <v>3342</v>
      </c>
    </row>
    <row r="192" spans="1:18" s="12" customFormat="1" ht="14.25" customHeight="1" x14ac:dyDescent="0.2">
      <c r="A192" s="11">
        <v>713290</v>
      </c>
      <c r="B192" s="12" t="s">
        <v>513</v>
      </c>
      <c r="C192" s="55">
        <f>VLOOKUP($A192,'2025 Proportionate'!$A$2:$D$326,3,FALSE)</f>
        <v>220.83333333333334</v>
      </c>
      <c r="D192" s="14">
        <f>VLOOKUP($A192,'2025 Proportionate'!$A$2:$E$326,5,FALSE)</f>
        <v>53884</v>
      </c>
      <c r="E192" s="15">
        <f>VLOOKUP($A192,'2025 Proportionate'!$A$2:$D$326,4,FALSE)</f>
        <v>2.0804383836956425E-3</v>
      </c>
      <c r="F192" s="55">
        <v>237.83333333333334</v>
      </c>
      <c r="G192" s="14">
        <v>54426</v>
      </c>
      <c r="H192" s="20">
        <v>2.2281904345517853E-3</v>
      </c>
      <c r="I192" s="16">
        <v>234.83333333333334</v>
      </c>
      <c r="J192" s="14">
        <v>43748</v>
      </c>
      <c r="K192" s="20">
        <v>2.1789085916453423E-3</v>
      </c>
      <c r="L192" s="16">
        <v>245.66666666666666</v>
      </c>
      <c r="M192" s="14">
        <v>58132</v>
      </c>
      <c r="N192" s="20">
        <v>2.2476261926218707E-3</v>
      </c>
      <c r="P192" s="18">
        <f t="shared" si="20"/>
        <v>0.92852137351086195</v>
      </c>
      <c r="Q192" s="19">
        <f t="shared" si="21"/>
        <v>-17</v>
      </c>
      <c r="R192" s="14">
        <f t="shared" si="22"/>
        <v>-542</v>
      </c>
    </row>
    <row r="193" spans="1:18" s="12" customFormat="1" ht="14.25" customHeight="1" x14ac:dyDescent="0.2">
      <c r="A193" s="11">
        <v>713300</v>
      </c>
      <c r="B193" s="12" t="s">
        <v>514</v>
      </c>
      <c r="C193" s="55">
        <f>VLOOKUP($A193,'2025 Proportionate'!$A$2:$D$326,3,FALSE)</f>
        <v>129.83333333333334</v>
      </c>
      <c r="D193" s="14">
        <f>VLOOKUP($A193,'2025 Proportionate'!$A$2:$E$326,5,FALSE)</f>
        <v>31680</v>
      </c>
      <c r="E193" s="15">
        <f>VLOOKUP($A193,'2025 Proportionate'!$A$2:$D$326,4,FALSE)</f>
        <v>1.2231407553954005E-3</v>
      </c>
      <c r="F193" s="55">
        <v>146</v>
      </c>
      <c r="G193" s="14">
        <v>33411</v>
      </c>
      <c r="H193" s="20">
        <v>1.3678309885545646E-3</v>
      </c>
      <c r="I193" s="16">
        <v>183.16666666666666</v>
      </c>
      <c r="J193" s="14">
        <v>34123</v>
      </c>
      <c r="K193" s="20">
        <v>1.6995177730434572E-3</v>
      </c>
      <c r="L193" s="16">
        <v>177.16666666666666</v>
      </c>
      <c r="M193" s="14">
        <v>41923</v>
      </c>
      <c r="N193" s="20">
        <v>1.620913597528527E-3</v>
      </c>
      <c r="P193" s="18">
        <f t="shared" si="20"/>
        <v>0.88926940639269414</v>
      </c>
      <c r="Q193" s="19">
        <f t="shared" si="21"/>
        <v>-16.166666666666657</v>
      </c>
      <c r="R193" s="14">
        <f t="shared" si="22"/>
        <v>-1731</v>
      </c>
    </row>
    <row r="194" spans="1:18" s="12" customFormat="1" ht="14.25" customHeight="1" x14ac:dyDescent="0.2">
      <c r="A194" s="11">
        <v>713310</v>
      </c>
      <c r="B194" s="12" t="s">
        <v>515</v>
      </c>
      <c r="C194" s="55">
        <f>VLOOKUP($A194,'2025 Proportionate'!$A$2:$D$326,3,FALSE)</f>
        <v>2324.1666666666665</v>
      </c>
      <c r="D194" s="14">
        <f>VLOOKUP($A194,'2025 Proportionate'!$A$2:$E$326,5,FALSE)</f>
        <v>567107</v>
      </c>
      <c r="E194" s="15">
        <f>VLOOKUP($A194,'2025 Proportionate'!$A$2:$D$326,4,FALSE)</f>
        <v>2.1895632649536402E-2</v>
      </c>
      <c r="F194" s="55">
        <v>2307</v>
      </c>
      <c r="G194" s="14">
        <v>527940</v>
      </c>
      <c r="H194" s="20">
        <v>2.1613603360242331E-2</v>
      </c>
      <c r="I194" s="16">
        <v>2267.3333333333335</v>
      </c>
      <c r="J194" s="14">
        <v>422391</v>
      </c>
      <c r="K194" s="20">
        <v>2.103752482664531E-2</v>
      </c>
      <c r="L194" s="16">
        <v>2231</v>
      </c>
      <c r="M194" s="14">
        <v>527922</v>
      </c>
      <c r="N194" s="20">
        <v>2.0411617513186136E-2</v>
      </c>
      <c r="P194" s="18">
        <f t="shared" si="20"/>
        <v>1.0074411212252563</v>
      </c>
      <c r="Q194" s="19">
        <f t="shared" si="21"/>
        <v>17.166666666666515</v>
      </c>
      <c r="R194" s="14">
        <f t="shared" si="22"/>
        <v>39167</v>
      </c>
    </row>
    <row r="195" spans="1:18" s="12" customFormat="1" ht="14.25" customHeight="1" x14ac:dyDescent="0.2">
      <c r="A195" s="11">
        <v>713320</v>
      </c>
      <c r="B195" s="12" t="s">
        <v>516</v>
      </c>
      <c r="C195" s="55">
        <f>VLOOKUP($A195,'2025 Proportionate'!$A$2:$D$326,3,FALSE)</f>
        <v>74.333333333333329</v>
      </c>
      <c r="D195" s="14">
        <f>VLOOKUP($A195,'2025 Proportionate'!$A$2:$E$326,5,FALSE)</f>
        <v>18138</v>
      </c>
      <c r="E195" s="15">
        <f>VLOOKUP($A195,'2025 Proportionate'!$A$2:$D$326,4,FALSE)</f>
        <v>7.0028341066283512E-4</v>
      </c>
      <c r="F195" s="55">
        <v>74.5</v>
      </c>
      <c r="G195" s="14">
        <v>17049</v>
      </c>
      <c r="H195" s="20">
        <v>6.9796855237887027E-4</v>
      </c>
      <c r="I195" s="16">
        <v>77.833333333333329</v>
      </c>
      <c r="J195" s="14">
        <v>14500</v>
      </c>
      <c r="K195" s="20">
        <v>7.2217907189380752E-4</v>
      </c>
      <c r="L195" s="16">
        <v>79.833333333333329</v>
      </c>
      <c r="M195" s="14">
        <v>18891</v>
      </c>
      <c r="N195" s="20">
        <v>7.3040227019394578E-4</v>
      </c>
      <c r="P195" s="18">
        <f t="shared" si="20"/>
        <v>0.99776286353467558</v>
      </c>
      <c r="Q195" s="19">
        <f t="shared" si="21"/>
        <v>-0.1666666666666714</v>
      </c>
      <c r="R195" s="14">
        <f t="shared" si="22"/>
        <v>1089</v>
      </c>
    </row>
    <row r="196" spans="1:18" s="12" customFormat="1" ht="14.25" customHeight="1" x14ac:dyDescent="0.2">
      <c r="A196" s="11">
        <v>713330</v>
      </c>
      <c r="B196" s="12" t="s">
        <v>517</v>
      </c>
      <c r="C196" s="55">
        <f>VLOOKUP($A196,'2025 Proportionate'!$A$2:$D$326,3,FALSE)</f>
        <v>474.83333333333331</v>
      </c>
      <c r="D196" s="14">
        <f>VLOOKUP($A196,'2025 Proportionate'!$A$2:$E$326,5,FALSE)</f>
        <v>115861</v>
      </c>
      <c r="E196" s="15">
        <f>VLOOKUP($A196,'2025 Proportionate'!$A$2:$D$326,4,FALSE)</f>
        <v>4.4733350604897245E-3</v>
      </c>
      <c r="F196" s="55">
        <v>467.83333333333331</v>
      </c>
      <c r="G196" s="14">
        <v>107060</v>
      </c>
      <c r="H196" s="20">
        <v>4.3829926767952774E-3</v>
      </c>
      <c r="I196" s="16">
        <v>484.5</v>
      </c>
      <c r="J196" s="14">
        <v>90259</v>
      </c>
      <c r="K196" s="20">
        <v>4.4954487408892909E-3</v>
      </c>
      <c r="L196" s="16">
        <v>475.66666666666669</v>
      </c>
      <c r="M196" s="14">
        <v>112557</v>
      </c>
      <c r="N196" s="20">
        <v>4.3519166578987918E-3</v>
      </c>
      <c r="P196" s="18">
        <f t="shared" si="20"/>
        <v>1.0149625935162094</v>
      </c>
      <c r="Q196" s="19">
        <f t="shared" si="21"/>
        <v>7</v>
      </c>
      <c r="R196" s="14">
        <f t="shared" si="22"/>
        <v>8801</v>
      </c>
    </row>
    <row r="197" spans="1:18" s="12" customFormat="1" ht="14.25" customHeight="1" x14ac:dyDescent="0.2">
      <c r="A197" s="11">
        <v>713340</v>
      </c>
      <c r="B197" s="12" t="s">
        <v>518</v>
      </c>
      <c r="C197" s="55">
        <f>VLOOKUP($A197,'2025 Proportionate'!$A$2:$D$326,3,FALSE)</f>
        <v>216.16666666666666</v>
      </c>
      <c r="D197" s="14">
        <f>VLOOKUP($A197,'2025 Proportionate'!$A$2:$E$326,5,FALSE)</f>
        <v>52746</v>
      </c>
      <c r="E197" s="15">
        <f>VLOOKUP($A197,'2025 Proportionate'!$A$2:$D$326,4,FALSE)</f>
        <v>2.0364744027571683E-3</v>
      </c>
      <c r="F197" s="55">
        <v>211.5</v>
      </c>
      <c r="G197" s="14">
        <v>48400</v>
      </c>
      <c r="H197" s="20">
        <v>1.981481192323907E-3</v>
      </c>
      <c r="I197" s="16">
        <v>218.83333333333334</v>
      </c>
      <c r="J197" s="14">
        <v>40767</v>
      </c>
      <c r="K197" s="20">
        <v>2.0304520800783071E-3</v>
      </c>
      <c r="L197" s="16">
        <v>214.83333333333334</v>
      </c>
      <c r="M197" s="14">
        <v>50836</v>
      </c>
      <c r="N197" s="20">
        <v>1.9655292824217038E-3</v>
      </c>
      <c r="P197" s="18">
        <f t="shared" ref="P197:P227" si="23">C197/F197</f>
        <v>1.0220646178092987</v>
      </c>
      <c r="Q197" s="19">
        <f t="shared" si="21"/>
        <v>4.6666666666666572</v>
      </c>
      <c r="R197" s="14">
        <f t="shared" si="22"/>
        <v>4346</v>
      </c>
    </row>
    <row r="198" spans="1:18" s="12" customFormat="1" ht="14.25" customHeight="1" x14ac:dyDescent="0.2">
      <c r="A198" s="11">
        <v>713360</v>
      </c>
      <c r="B198" s="12" t="s">
        <v>519</v>
      </c>
      <c r="C198" s="55">
        <f>VLOOKUP($A198,'2025 Proportionate'!$A$2:$D$326,3,FALSE)</f>
        <v>367.16666666666669</v>
      </c>
      <c r="D198" s="14">
        <f>VLOOKUP($A198,'2025 Proportionate'!$A$2:$E$326,5,FALSE)</f>
        <v>89590</v>
      </c>
      <c r="E198" s="15">
        <f>VLOOKUP($A198,'2025 Proportionate'!$A$2:$D$326,4,FALSE)</f>
        <v>3.4590232145520761E-3</v>
      </c>
      <c r="F198" s="55">
        <v>403</v>
      </c>
      <c r="G198" s="14">
        <v>92224</v>
      </c>
      <c r="H198" s="20">
        <v>3.7755882766266407E-3</v>
      </c>
      <c r="I198" s="16">
        <v>458.5</v>
      </c>
      <c r="J198" s="14">
        <v>85416</v>
      </c>
      <c r="K198" s="20">
        <v>4.2542069095928576E-3</v>
      </c>
      <c r="L198" s="16">
        <v>450</v>
      </c>
      <c r="M198" s="14">
        <v>106484</v>
      </c>
      <c r="N198" s="20">
        <v>4.1170900407591932E-3</v>
      </c>
      <c r="P198" s="18">
        <f t="shared" si="23"/>
        <v>0.91108354011579817</v>
      </c>
      <c r="Q198" s="19">
        <f t="shared" si="21"/>
        <v>-35.833333333333314</v>
      </c>
      <c r="R198" s="14">
        <f t="shared" si="22"/>
        <v>-2634</v>
      </c>
    </row>
    <row r="199" spans="1:18" s="12" customFormat="1" ht="14.25" customHeight="1" x14ac:dyDescent="0.2">
      <c r="A199" s="11">
        <v>713370</v>
      </c>
      <c r="B199" s="12" t="s">
        <v>520</v>
      </c>
      <c r="C199" s="55">
        <f>VLOOKUP($A199,'2025 Proportionate'!$A$2:$D$326,3,FALSE)</f>
        <v>303.33333333333331</v>
      </c>
      <c r="D199" s="14">
        <f>VLOOKUP($A199,'2025 Proportionate'!$A$2:$E$326,5,FALSE)</f>
        <v>74015</v>
      </c>
      <c r="E199" s="15">
        <f>VLOOKUP($A199,'2025 Proportionate'!$A$2:$D$326,4,FALSE)</f>
        <v>2.857658761000807E-3</v>
      </c>
      <c r="F199" s="55">
        <v>300.33333333333331</v>
      </c>
      <c r="G199" s="14">
        <v>68729</v>
      </c>
      <c r="H199" s="20">
        <v>2.8137345221179513E-3</v>
      </c>
      <c r="I199" s="16">
        <v>312.66666666666669</v>
      </c>
      <c r="J199" s="14">
        <v>58248</v>
      </c>
      <c r="K199" s="20">
        <v>2.90108766353915E-3</v>
      </c>
      <c r="L199" s="16">
        <v>304.83333333333331</v>
      </c>
      <c r="M199" s="14">
        <v>72133</v>
      </c>
      <c r="N199" s="20">
        <v>2.7889472905735426E-3</v>
      </c>
      <c r="P199" s="18">
        <f t="shared" si="23"/>
        <v>1.0099889012208656</v>
      </c>
      <c r="Q199" s="19">
        <f t="shared" si="21"/>
        <v>3</v>
      </c>
      <c r="R199" s="14">
        <f t="shared" si="22"/>
        <v>5286</v>
      </c>
    </row>
    <row r="200" spans="1:18" s="12" customFormat="1" ht="14.25" customHeight="1" x14ac:dyDescent="0.2">
      <c r="A200" s="11">
        <v>713380</v>
      </c>
      <c r="B200" s="12" t="s">
        <v>521</v>
      </c>
      <c r="C200" s="55">
        <f>VLOOKUP($A200,'2025 Proportionate'!$A$2:$D$326,3,FALSE)</f>
        <v>101</v>
      </c>
      <c r="D200" s="14">
        <f>VLOOKUP($A200,'2025 Proportionate'!$A$2:$E$326,5,FALSE)</f>
        <v>24644</v>
      </c>
      <c r="E200" s="15">
        <f>VLOOKUP($A200,'2025 Proportionate'!$A$2:$D$326,4,FALSE)</f>
        <v>9.5150615888268627E-4</v>
      </c>
      <c r="F200" s="55">
        <v>97.666666666666671</v>
      </c>
      <c r="G200" s="14">
        <v>22350</v>
      </c>
      <c r="H200" s="20">
        <v>9.1501022750339596E-4</v>
      </c>
      <c r="I200" s="16">
        <v>134.16666666666666</v>
      </c>
      <c r="J200" s="14">
        <v>24994</v>
      </c>
      <c r="K200" s="20">
        <v>1.2448697063694113E-3</v>
      </c>
      <c r="L200" s="16">
        <v>133.5</v>
      </c>
      <c r="M200" s="14">
        <v>31590</v>
      </c>
      <c r="N200" s="20">
        <v>1.2214033787585608E-3</v>
      </c>
      <c r="P200" s="18">
        <f t="shared" si="23"/>
        <v>1.0341296928327643</v>
      </c>
      <c r="Q200" s="19">
        <f t="shared" si="21"/>
        <v>3.3333333333333286</v>
      </c>
      <c r="R200" s="14">
        <f t="shared" si="22"/>
        <v>2294</v>
      </c>
    </row>
    <row r="201" spans="1:18" s="12" customFormat="1" ht="14.25" customHeight="1" x14ac:dyDescent="0.2">
      <c r="A201" s="11">
        <v>713390</v>
      </c>
      <c r="B201" s="12" t="s">
        <v>522</v>
      </c>
      <c r="C201" s="55">
        <f>VLOOKUP($A201,'2025 Proportionate'!$A$2:$D$326,3,FALSE)</f>
        <v>572</v>
      </c>
      <c r="D201" s="14">
        <f>VLOOKUP($A201,'2025 Proportionate'!$A$2:$E$326,5,FALSE)</f>
        <v>139571</v>
      </c>
      <c r="E201" s="15">
        <f>VLOOKUP($A201,'2025 Proportionate'!$A$2:$D$326,4,FALSE)</f>
        <v>5.3887279493158077E-3</v>
      </c>
      <c r="F201" s="55">
        <v>594.16666666666663</v>
      </c>
      <c r="G201" s="14">
        <v>135971</v>
      </c>
      <c r="H201" s="20">
        <v>5.5665724591290209E-3</v>
      </c>
      <c r="I201" s="16">
        <v>581.33333333333337</v>
      </c>
      <c r="J201" s="14">
        <v>108299</v>
      </c>
      <c r="K201" s="20">
        <v>5.3939199202689527E-3</v>
      </c>
      <c r="L201" s="16">
        <v>572.16666666666663</v>
      </c>
      <c r="M201" s="14">
        <v>135392</v>
      </c>
      <c r="N201" s="20">
        <v>5.2348037444171517E-3</v>
      </c>
      <c r="P201" s="18">
        <f t="shared" si="23"/>
        <v>0.96269284712482472</v>
      </c>
      <c r="Q201" s="19">
        <f t="shared" si="21"/>
        <v>-22.166666666666629</v>
      </c>
      <c r="R201" s="14">
        <f t="shared" si="22"/>
        <v>3600</v>
      </c>
    </row>
    <row r="202" spans="1:18" s="12" customFormat="1" ht="14.25" customHeight="1" x14ac:dyDescent="0.2">
      <c r="A202" s="11">
        <v>713400</v>
      </c>
      <c r="B202" s="12" t="s">
        <v>523</v>
      </c>
      <c r="C202" s="55">
        <f>VLOOKUP($A202,'2025 Proportionate'!$A$2:$D$326,3,FALSE)</f>
        <v>197.66666666666666</v>
      </c>
      <c r="D202" s="14">
        <f>VLOOKUP($A202,'2025 Proportionate'!$A$2:$E$326,5,FALSE)</f>
        <v>48232</v>
      </c>
      <c r="E202" s="15">
        <f>VLOOKUP($A202,'2025 Proportionate'!$A$2:$D$326,4,FALSE)</f>
        <v>1.8621886211796466E-3</v>
      </c>
      <c r="F202" s="55">
        <v>200.33333333333334</v>
      </c>
      <c r="G202" s="14">
        <v>45845</v>
      </c>
      <c r="H202" s="20">
        <v>1.8768639820120852E-3</v>
      </c>
      <c r="I202" s="16">
        <v>229.16666666666666</v>
      </c>
      <c r="J202" s="14">
        <v>42692</v>
      </c>
      <c r="K202" s="20">
        <v>2.126330243798684E-3</v>
      </c>
      <c r="L202" s="16">
        <v>240.16666666666666</v>
      </c>
      <c r="M202" s="14">
        <v>56831</v>
      </c>
      <c r="N202" s="20">
        <v>2.197306203234814E-3</v>
      </c>
      <c r="P202" s="18">
        <f t="shared" si="23"/>
        <v>0.98668885191347744</v>
      </c>
      <c r="Q202" s="19">
        <f t="shared" si="21"/>
        <v>-2.6666666666666856</v>
      </c>
      <c r="R202" s="14">
        <f t="shared" si="22"/>
        <v>2387</v>
      </c>
    </row>
    <row r="203" spans="1:18" s="12" customFormat="1" ht="14.25" customHeight="1" x14ac:dyDescent="0.2">
      <c r="A203" s="11">
        <v>713410</v>
      </c>
      <c r="B203" s="12" t="s">
        <v>524</v>
      </c>
      <c r="C203" s="55">
        <f>VLOOKUP($A203,'2025 Proportionate'!$A$2:$D$326,3,FALSE)</f>
        <v>331.33333333333331</v>
      </c>
      <c r="D203" s="14">
        <f>VLOOKUP($A203,'2025 Proportionate'!$A$2:$E$326,5,FALSE)</f>
        <v>80847</v>
      </c>
      <c r="E203" s="15">
        <f>VLOOKUP($A203,'2025 Proportionate'!$A$2:$D$326,4,FALSE)</f>
        <v>3.1214426466316504E-3</v>
      </c>
      <c r="F203" s="55">
        <v>336.66666666666669</v>
      </c>
      <c r="G203" s="14">
        <v>77044</v>
      </c>
      <c r="H203" s="20">
        <v>3.1541308183564163E-3</v>
      </c>
      <c r="I203" s="16">
        <v>356</v>
      </c>
      <c r="J203" s="14">
        <v>66321</v>
      </c>
      <c r="K203" s="20">
        <v>3.3031573823665374E-3</v>
      </c>
      <c r="L203" s="16">
        <v>359.83333333333331</v>
      </c>
      <c r="M203" s="14">
        <v>85147</v>
      </c>
      <c r="N203" s="20">
        <v>3.2921471844441106E-3</v>
      </c>
      <c r="P203" s="18">
        <f t="shared" si="23"/>
        <v>0.98415841584158403</v>
      </c>
      <c r="Q203" s="19">
        <f t="shared" si="21"/>
        <v>-5.3333333333333712</v>
      </c>
      <c r="R203" s="14">
        <f t="shared" si="22"/>
        <v>3803</v>
      </c>
    </row>
    <row r="204" spans="1:18" s="12" customFormat="1" ht="14.25" customHeight="1" x14ac:dyDescent="0.2">
      <c r="A204" s="11">
        <v>713430</v>
      </c>
      <c r="B204" s="12" t="s">
        <v>525</v>
      </c>
      <c r="C204" s="55">
        <f>VLOOKUP($A204,'2025 Proportionate'!$A$2:$D$326,3,FALSE)</f>
        <v>723</v>
      </c>
      <c r="D204" s="14">
        <f>VLOOKUP($A204,'2025 Proportionate'!$A$2:$E$326,5,FALSE)</f>
        <v>176415</v>
      </c>
      <c r="E204" s="15">
        <f>VLOOKUP($A204,'2025 Proportionate'!$A$2:$D$326,4,FALSE)</f>
        <v>6.811276761110715E-3</v>
      </c>
      <c r="F204" s="55">
        <v>734.33333333333337</v>
      </c>
      <c r="G204" s="14">
        <v>168047</v>
      </c>
      <c r="H204" s="20">
        <v>6.8797526661774112E-3</v>
      </c>
      <c r="I204" s="16">
        <v>745.83333333333337</v>
      </c>
      <c r="J204" s="14">
        <v>138944</v>
      </c>
      <c r="K204" s="20">
        <v>6.9202384298175353E-3</v>
      </c>
      <c r="L204" s="16">
        <v>731.66666666666663</v>
      </c>
      <c r="M204" s="14">
        <v>173135</v>
      </c>
      <c r="N204" s="20">
        <v>6.6940834366418E-3</v>
      </c>
      <c r="P204" s="18">
        <f t="shared" si="23"/>
        <v>0.98456650022696313</v>
      </c>
      <c r="Q204" s="19">
        <f t="shared" si="21"/>
        <v>-11.333333333333371</v>
      </c>
      <c r="R204" s="14">
        <f t="shared" si="22"/>
        <v>8368</v>
      </c>
    </row>
    <row r="205" spans="1:18" s="12" customFormat="1" ht="14.25" customHeight="1" x14ac:dyDescent="0.2">
      <c r="A205" s="11">
        <v>713440</v>
      </c>
      <c r="B205" s="12" t="s">
        <v>526</v>
      </c>
      <c r="C205" s="55">
        <f>VLOOKUP($A205,'2025 Proportionate'!$A$2:$D$326,3,FALSE)</f>
        <v>297</v>
      </c>
      <c r="D205" s="14">
        <f>VLOOKUP($A205,'2025 Proportionate'!$A$2:$E$326,5,FALSE)</f>
        <v>72469</v>
      </c>
      <c r="E205" s="15">
        <f>VLOOKUP($A205,'2025 Proportionate'!$A$2:$D$326,4,FALSE)</f>
        <v>2.7979933582985925E-3</v>
      </c>
      <c r="F205" s="55">
        <v>304.33333333333331</v>
      </c>
      <c r="G205" s="14">
        <v>69645</v>
      </c>
      <c r="H205" s="20">
        <v>2.8512093437221856E-3</v>
      </c>
      <c r="I205" s="16">
        <v>314.66666666666669</v>
      </c>
      <c r="J205" s="14">
        <v>58621</v>
      </c>
      <c r="K205" s="20">
        <v>2.9196447274850296E-3</v>
      </c>
      <c r="L205" s="16">
        <v>305.5</v>
      </c>
      <c r="M205" s="14">
        <v>72291</v>
      </c>
      <c r="N205" s="20">
        <v>2.795046683226519E-3</v>
      </c>
      <c r="P205" s="18">
        <f t="shared" si="23"/>
        <v>0.97590361445783136</v>
      </c>
      <c r="Q205" s="19">
        <f t="shared" si="21"/>
        <v>-7.3333333333333144</v>
      </c>
      <c r="R205" s="14">
        <f t="shared" si="22"/>
        <v>2824</v>
      </c>
    </row>
    <row r="206" spans="1:18" s="12" customFormat="1" ht="14.25" customHeight="1" x14ac:dyDescent="0.2">
      <c r="A206" s="11">
        <v>713450</v>
      </c>
      <c r="B206" s="12" t="s">
        <v>527</v>
      </c>
      <c r="C206" s="55">
        <f>VLOOKUP($A206,'2025 Proportionate'!$A$2:$D$326,3,FALSE)</f>
        <v>425</v>
      </c>
      <c r="D206" s="14">
        <f>VLOOKUP($A206,'2025 Proportionate'!$A$2:$E$326,5,FALSE)</f>
        <v>103702</v>
      </c>
      <c r="E206" s="15">
        <f>VLOOKUP($A206,'2025 Proportionate'!$A$2:$D$326,4,FALSE)</f>
        <v>4.0038625497538782E-3</v>
      </c>
      <c r="F206" s="55">
        <v>436.33333333333331</v>
      </c>
      <c r="G206" s="14">
        <v>99852</v>
      </c>
      <c r="H206" s="20">
        <v>4.0878784566619293E-3</v>
      </c>
      <c r="I206" s="16">
        <v>491.83333333333331</v>
      </c>
      <c r="J206" s="14">
        <v>91626</v>
      </c>
      <c r="K206" s="20">
        <v>4.5634913086908483E-3</v>
      </c>
      <c r="L206" s="16">
        <v>484.16666666666669</v>
      </c>
      <c r="M206" s="14">
        <v>114569</v>
      </c>
      <c r="N206" s="20">
        <v>4.4296839142242434E-3</v>
      </c>
      <c r="P206" s="18">
        <f t="shared" si="23"/>
        <v>0.97402597402597402</v>
      </c>
      <c r="Q206" s="19">
        <f t="shared" si="21"/>
        <v>-11.333333333333314</v>
      </c>
      <c r="R206" s="14">
        <f t="shared" si="22"/>
        <v>3850</v>
      </c>
    </row>
    <row r="207" spans="1:18" s="12" customFormat="1" ht="14.25" customHeight="1" x14ac:dyDescent="0.2">
      <c r="A207" s="11">
        <v>713460</v>
      </c>
      <c r="B207" s="12" t="s">
        <v>528</v>
      </c>
      <c r="C207" s="55">
        <f>VLOOKUP($A207,'2025 Proportionate'!$A$2:$D$326,3,FALSE)</f>
        <v>246</v>
      </c>
      <c r="D207" s="14">
        <f>VLOOKUP($A207,'2025 Proportionate'!$A$2:$E$326,5,FALSE)</f>
        <v>60025</v>
      </c>
      <c r="E207" s="15">
        <f>VLOOKUP($A207,'2025 Proportionate'!$A$2:$D$326,4,FALSE)</f>
        <v>2.3175298523281269E-3</v>
      </c>
      <c r="F207" s="55">
        <v>235.16666666666666</v>
      </c>
      <c r="G207" s="14">
        <v>53816</v>
      </c>
      <c r="H207" s="20">
        <v>2.203207220148962E-3</v>
      </c>
      <c r="I207" s="16">
        <v>251.16666666666666</v>
      </c>
      <c r="J207" s="14">
        <v>46791</v>
      </c>
      <c r="K207" s="20">
        <v>2.3304579472033576E-3</v>
      </c>
      <c r="L207" s="16">
        <v>257.66666666666669</v>
      </c>
      <c r="M207" s="14">
        <v>60972</v>
      </c>
      <c r="N207" s="20">
        <v>2.3574152603754494E-3</v>
      </c>
      <c r="P207" s="18">
        <f t="shared" si="23"/>
        <v>1.0460666194188519</v>
      </c>
      <c r="Q207" s="19">
        <f t="shared" si="21"/>
        <v>10.833333333333343</v>
      </c>
      <c r="R207" s="14">
        <f t="shared" si="22"/>
        <v>6209</v>
      </c>
    </row>
    <row r="208" spans="1:18" s="12" customFormat="1" ht="14.25" customHeight="1" x14ac:dyDescent="0.2">
      <c r="A208" s="11">
        <v>713470</v>
      </c>
      <c r="B208" s="12" t="s">
        <v>529</v>
      </c>
      <c r="C208" s="55">
        <f>VLOOKUP($A208,'2025 Proportionate'!$A$2:$D$326,3,FALSE)</f>
        <v>400.16666666666669</v>
      </c>
      <c r="D208" s="14">
        <f>VLOOKUP($A208,'2025 Proportionate'!$A$2:$E$326,5,FALSE)</f>
        <v>97642</v>
      </c>
      <c r="E208" s="15">
        <f>VLOOKUP($A208,'2025 Proportionate'!$A$2:$D$326,4,FALSE)</f>
        <v>3.7699113654741418E-3</v>
      </c>
      <c r="F208" s="55">
        <v>400</v>
      </c>
      <c r="G208" s="14">
        <v>91537</v>
      </c>
      <c r="H208" s="20">
        <v>3.7474821604234648E-3</v>
      </c>
      <c r="I208" s="16">
        <v>387.16666666666669</v>
      </c>
      <c r="J208" s="14">
        <v>72127</v>
      </c>
      <c r="K208" s="20">
        <v>3.5923382955231585E-3</v>
      </c>
      <c r="L208" s="16">
        <v>378.16666666666669</v>
      </c>
      <c r="M208" s="14">
        <v>89486</v>
      </c>
      <c r="N208" s="20">
        <v>3.4598804824009671E-3</v>
      </c>
      <c r="P208" s="18">
        <f t="shared" si="23"/>
        <v>1.0004166666666667</v>
      </c>
      <c r="Q208" s="19">
        <f t="shared" si="21"/>
        <v>0.16666666666668561</v>
      </c>
      <c r="R208" s="14">
        <f t="shared" si="22"/>
        <v>6105</v>
      </c>
    </row>
    <row r="209" spans="1:18" s="12" customFormat="1" ht="14.25" customHeight="1" x14ac:dyDescent="0.2">
      <c r="A209" s="11">
        <v>713480</v>
      </c>
      <c r="B209" s="12" t="s">
        <v>530</v>
      </c>
      <c r="C209" s="55">
        <f>VLOOKUP($A209,'2025 Proportionate'!$A$2:$D$326,3,FALSE)</f>
        <v>263.66666666666669</v>
      </c>
      <c r="D209" s="14">
        <f>VLOOKUP($A209,'2025 Proportionate'!$A$2:$E$326,5,FALSE)</f>
        <v>64336</v>
      </c>
      <c r="E209" s="15">
        <f>VLOOKUP($A209,'2025 Proportionate'!$A$2:$D$326,4,FALSE)</f>
        <v>2.4839649230237785E-3</v>
      </c>
      <c r="F209" s="55">
        <v>264.83333333333331</v>
      </c>
      <c r="G209" s="14">
        <v>60605</v>
      </c>
      <c r="H209" s="20">
        <v>2.4811454803803689E-3</v>
      </c>
      <c r="I209" s="16">
        <v>278.16666666666669</v>
      </c>
      <c r="J209" s="14">
        <v>51821</v>
      </c>
      <c r="K209" s="20">
        <v>2.5809783104727303E-3</v>
      </c>
      <c r="L209" s="16">
        <v>279.5</v>
      </c>
      <c r="M209" s="14">
        <v>66138</v>
      </c>
      <c r="N209" s="20">
        <v>2.5571703697604324E-3</v>
      </c>
      <c r="P209" s="18">
        <f t="shared" si="23"/>
        <v>0.99559471365638785</v>
      </c>
      <c r="Q209" s="19">
        <f t="shared" si="21"/>
        <v>-1.1666666666666288</v>
      </c>
      <c r="R209" s="14">
        <f t="shared" si="22"/>
        <v>3731</v>
      </c>
    </row>
    <row r="210" spans="1:18" s="12" customFormat="1" ht="14.25" customHeight="1" x14ac:dyDescent="0.2">
      <c r="A210" s="11">
        <v>713490</v>
      </c>
      <c r="B210" s="12" t="s">
        <v>531</v>
      </c>
      <c r="C210" s="55">
        <f>VLOOKUP($A210,'2025 Proportionate'!$A$2:$D$326,3,FALSE)</f>
        <v>936.66666666666663</v>
      </c>
      <c r="D210" s="14">
        <f>VLOOKUP($A210,'2025 Proportionate'!$A$2:$E$326,5,FALSE)</f>
        <v>228551</v>
      </c>
      <c r="E210" s="15">
        <f>VLOOKUP($A210,'2025 Proportionate'!$A$2:$D$326,4,FALSE)</f>
        <v>8.8241990312222726E-3</v>
      </c>
      <c r="F210" s="55">
        <v>959</v>
      </c>
      <c r="G210" s="14">
        <v>219460</v>
      </c>
      <c r="H210" s="20">
        <v>8.9845884796152572E-3</v>
      </c>
      <c r="I210" s="16">
        <v>954.5</v>
      </c>
      <c r="J210" s="14">
        <v>177818</v>
      </c>
      <c r="K210" s="20">
        <v>8.8563587681709556E-3</v>
      </c>
      <c r="L210" s="16">
        <v>930.5</v>
      </c>
      <c r="M210" s="14">
        <v>220185</v>
      </c>
      <c r="N210" s="20">
        <v>8.5132272953920667E-3</v>
      </c>
      <c r="P210" s="18">
        <f t="shared" si="23"/>
        <v>0.9767118526242613</v>
      </c>
      <c r="Q210" s="19">
        <f t="shared" si="21"/>
        <v>-22.333333333333371</v>
      </c>
      <c r="R210" s="14">
        <f t="shared" si="22"/>
        <v>9091</v>
      </c>
    </row>
    <row r="211" spans="1:18" s="12" customFormat="1" ht="14.25" customHeight="1" x14ac:dyDescent="0.2">
      <c r="A211" s="11">
        <v>713500</v>
      </c>
      <c r="B211" s="12" t="s">
        <v>532</v>
      </c>
      <c r="C211" s="55">
        <f>VLOOKUP($A211,'2025 Proportionate'!$A$2:$D$326,3,FALSE)</f>
        <v>335.33333333333331</v>
      </c>
      <c r="D211" s="14">
        <f>VLOOKUP($A211,'2025 Proportionate'!$A$2:$E$326,5,FALSE)</f>
        <v>81823</v>
      </c>
      <c r="E211" s="15">
        <f>VLOOKUP($A211,'2025 Proportionate'!$A$2:$D$326,4,FALSE)</f>
        <v>3.1591260588646284E-3</v>
      </c>
      <c r="F211" s="55">
        <v>327.66666666666669</v>
      </c>
      <c r="G211" s="14">
        <v>74984</v>
      </c>
      <c r="H211" s="20">
        <v>3.0698124697468884E-3</v>
      </c>
      <c r="I211" s="16">
        <v>332</v>
      </c>
      <c r="J211" s="14">
        <v>61850</v>
      </c>
      <c r="K211" s="20">
        <v>3.0804726150159842E-3</v>
      </c>
      <c r="L211" s="16">
        <v>318.83333333333331</v>
      </c>
      <c r="M211" s="14">
        <v>75446</v>
      </c>
      <c r="N211" s="20">
        <v>2.9170345362860505E-3</v>
      </c>
      <c r="P211" s="18">
        <f t="shared" si="23"/>
        <v>1.0233977619532044</v>
      </c>
      <c r="Q211" s="19">
        <f t="shared" ref="Q211:Q227" si="24">C211-F211</f>
        <v>7.6666666666666288</v>
      </c>
      <c r="R211" s="14">
        <f t="shared" ref="R211:R227" si="25">D211-G211</f>
        <v>6839</v>
      </c>
    </row>
    <row r="212" spans="1:18" s="12" customFormat="1" ht="14.25" customHeight="1" x14ac:dyDescent="0.2">
      <c r="A212" s="11">
        <v>713510</v>
      </c>
      <c r="B212" s="12" t="s">
        <v>533</v>
      </c>
      <c r="C212" s="55">
        <f>VLOOKUP($A212,'2025 Proportionate'!$A$2:$D$326,3,FALSE)</f>
        <v>122.66666666666667</v>
      </c>
      <c r="D212" s="14">
        <f>VLOOKUP($A212,'2025 Proportionate'!$A$2:$E$326,5,FALSE)</f>
        <v>29931</v>
      </c>
      <c r="E212" s="15">
        <f>VLOOKUP($A212,'2025 Proportionate'!$A$2:$D$326,4,FALSE)</f>
        <v>1.1556246418113155E-3</v>
      </c>
      <c r="F212" s="55">
        <v>120.5</v>
      </c>
      <c r="G212" s="14">
        <v>27576</v>
      </c>
      <c r="H212" s="20">
        <v>1.1289290008275688E-3</v>
      </c>
      <c r="I212" s="16">
        <v>123.66666666666667</v>
      </c>
      <c r="J212" s="14">
        <v>23038</v>
      </c>
      <c r="K212" s="20">
        <v>1.1474451206535444E-3</v>
      </c>
      <c r="L212" s="16">
        <v>124</v>
      </c>
      <c r="M212" s="14">
        <v>29342</v>
      </c>
      <c r="N212" s="20">
        <v>1.1344870334536444E-3</v>
      </c>
      <c r="P212" s="18">
        <f t="shared" si="23"/>
        <v>1.0179806362378976</v>
      </c>
      <c r="Q212" s="19">
        <f t="shared" si="24"/>
        <v>2.1666666666666714</v>
      </c>
      <c r="R212" s="14">
        <f t="shared" si="25"/>
        <v>2355</v>
      </c>
    </row>
    <row r="213" spans="1:18" s="12" customFormat="1" ht="14.25" customHeight="1" x14ac:dyDescent="0.2">
      <c r="A213" s="11">
        <v>713520</v>
      </c>
      <c r="B213" s="12" t="s">
        <v>534</v>
      </c>
      <c r="C213" s="55">
        <f>VLOOKUP($A213,'2025 Proportionate'!$A$2:$D$326,3,FALSE)</f>
        <v>850.5</v>
      </c>
      <c r="D213" s="14">
        <f>VLOOKUP($A213,'2025 Proportionate'!$A$2:$E$326,5,FALSE)</f>
        <v>207526</v>
      </c>
      <c r="E213" s="15">
        <f>VLOOKUP($A213,'2025 Proportionate'!$A$2:$D$326,4,FALSE)</f>
        <v>8.012435526036879E-3</v>
      </c>
      <c r="F213" s="55">
        <v>909</v>
      </c>
      <c r="G213" s="14">
        <v>208018</v>
      </c>
      <c r="H213" s="20">
        <v>8.5161532095623226E-3</v>
      </c>
      <c r="I213" s="16">
        <v>926.66666666666663</v>
      </c>
      <c r="J213" s="14">
        <v>172632</v>
      </c>
      <c r="K213" s="20">
        <v>8.5981062949241332E-3</v>
      </c>
      <c r="L213" s="16">
        <v>929.83333333333337</v>
      </c>
      <c r="M213" s="14">
        <v>220027</v>
      </c>
      <c r="N213" s="20">
        <v>8.5071279027390898E-3</v>
      </c>
      <c r="P213" s="18">
        <f t="shared" si="23"/>
        <v>0.9356435643564357</v>
      </c>
      <c r="Q213" s="19">
        <f t="shared" si="24"/>
        <v>-58.5</v>
      </c>
      <c r="R213" s="14">
        <f t="shared" si="25"/>
        <v>-492</v>
      </c>
    </row>
    <row r="214" spans="1:18" s="12" customFormat="1" ht="14.25" customHeight="1" x14ac:dyDescent="0.2">
      <c r="A214" s="11">
        <v>713530</v>
      </c>
      <c r="B214" s="12" t="s">
        <v>535</v>
      </c>
      <c r="C214" s="55">
        <f>VLOOKUP($A214,'2025 Proportionate'!$A$2:$D$326,3,FALSE)</f>
        <v>214.33333333333334</v>
      </c>
      <c r="D214" s="14">
        <f>VLOOKUP($A214,'2025 Proportionate'!$A$2:$E$326,5,FALSE)</f>
        <v>52298</v>
      </c>
      <c r="E214" s="15">
        <f>VLOOKUP($A214,'2025 Proportionate'!$A$2:$D$326,4,FALSE)</f>
        <v>2.0192028388170539E-3</v>
      </c>
      <c r="F214" s="55">
        <v>225.66666666666666</v>
      </c>
      <c r="G214" s="14">
        <v>51642</v>
      </c>
      <c r="H214" s="20">
        <v>2.1142045188389047E-3</v>
      </c>
      <c r="I214" s="16">
        <v>252.33333333333334</v>
      </c>
      <c r="J214" s="14">
        <v>47008</v>
      </c>
      <c r="K214" s="20">
        <v>2.3412829011717875E-3</v>
      </c>
      <c r="L214" s="16">
        <v>251.66666666666666</v>
      </c>
      <c r="M214" s="14">
        <v>59552</v>
      </c>
      <c r="N214" s="20">
        <v>2.30252072649866E-3</v>
      </c>
      <c r="P214" s="18">
        <f t="shared" si="23"/>
        <v>0.94977843426883313</v>
      </c>
      <c r="Q214" s="19">
        <f t="shared" si="24"/>
        <v>-11.333333333333314</v>
      </c>
      <c r="R214" s="14">
        <f t="shared" si="25"/>
        <v>656</v>
      </c>
    </row>
    <row r="215" spans="1:18" s="12" customFormat="1" ht="14.25" customHeight="1" x14ac:dyDescent="0.2">
      <c r="A215" s="11">
        <v>713540</v>
      </c>
      <c r="B215" s="12" t="s">
        <v>536</v>
      </c>
      <c r="C215" s="55">
        <f>VLOOKUP($A215,'2025 Proportionate'!$A$2:$D$326,3,FALSE)</f>
        <v>147.5</v>
      </c>
      <c r="D215" s="14">
        <f>VLOOKUP($A215,'2025 Proportionate'!$A$2:$E$326,5,FALSE)</f>
        <v>35991</v>
      </c>
      <c r="E215" s="15">
        <f>VLOOKUP($A215,'2025 Proportionate'!$A$2:$D$326,4,FALSE)</f>
        <v>1.3895758260910518E-3</v>
      </c>
      <c r="F215" s="55">
        <v>137.33333333333334</v>
      </c>
      <c r="G215" s="14">
        <v>31428</v>
      </c>
      <c r="H215" s="20">
        <v>1.2866355417453896E-3</v>
      </c>
      <c r="I215" s="16">
        <v>142.66666666666666</v>
      </c>
      <c r="J215" s="14">
        <v>26578</v>
      </c>
      <c r="K215" s="20">
        <v>1.3237372281393988E-3</v>
      </c>
      <c r="L215" s="16">
        <v>137.5</v>
      </c>
      <c r="M215" s="14">
        <v>32537</v>
      </c>
      <c r="N215" s="20">
        <v>1.2579997346764203E-3</v>
      </c>
      <c r="P215" s="18">
        <f t="shared" si="23"/>
        <v>1.0740291262135921</v>
      </c>
      <c r="Q215" s="19">
        <f t="shared" si="24"/>
        <v>10.166666666666657</v>
      </c>
      <c r="R215" s="14">
        <f t="shared" si="25"/>
        <v>4563</v>
      </c>
    </row>
    <row r="216" spans="1:18" s="12" customFormat="1" ht="14.25" customHeight="1" x14ac:dyDescent="0.2">
      <c r="A216" s="11">
        <v>713550</v>
      </c>
      <c r="B216" s="12" t="s">
        <v>537</v>
      </c>
      <c r="C216" s="55">
        <f>VLOOKUP($A216,'2025 Proportionate'!$A$2:$D$326,3,FALSE)</f>
        <v>394.33333333333331</v>
      </c>
      <c r="D216" s="14">
        <f>VLOOKUP($A216,'2025 Proportionate'!$A$2:$E$326,5,FALSE)</f>
        <v>96219</v>
      </c>
      <c r="E216" s="15">
        <f>VLOOKUP($A216,'2025 Proportionate'!$A$2:$D$326,4,FALSE)</f>
        <v>3.714956389301049E-3</v>
      </c>
      <c r="F216" s="55">
        <v>403.33333333333331</v>
      </c>
      <c r="G216" s="14">
        <v>92300</v>
      </c>
      <c r="H216" s="20">
        <v>3.7787111784269934E-3</v>
      </c>
      <c r="I216" s="16">
        <v>402.66666666666669</v>
      </c>
      <c r="J216" s="14">
        <v>75014</v>
      </c>
      <c r="K216" s="20">
        <v>3.7361555411037244E-3</v>
      </c>
      <c r="L216" s="16">
        <v>410.5</v>
      </c>
      <c r="M216" s="14">
        <v>97137</v>
      </c>
      <c r="N216" s="20">
        <v>3.755701026070331E-3</v>
      </c>
      <c r="P216" s="18">
        <f t="shared" si="23"/>
        <v>0.97768595041322315</v>
      </c>
      <c r="Q216" s="19">
        <f t="shared" si="24"/>
        <v>-9</v>
      </c>
      <c r="R216" s="14">
        <f t="shared" si="25"/>
        <v>3919</v>
      </c>
    </row>
    <row r="217" spans="1:18" s="12" customFormat="1" ht="14.25" customHeight="1" x14ac:dyDescent="0.2">
      <c r="A217" s="11">
        <v>713560</v>
      </c>
      <c r="B217" s="12" t="s">
        <v>538</v>
      </c>
      <c r="C217" s="55">
        <f>VLOOKUP($A217,'2025 Proportionate'!$A$2:$D$326,3,FALSE)</f>
        <v>228.5</v>
      </c>
      <c r="D217" s="14">
        <f>VLOOKUP($A217,'2025 Proportionate'!$A$2:$E$326,5,FALSE)</f>
        <v>55755</v>
      </c>
      <c r="E217" s="15">
        <f>VLOOKUP($A217,'2025 Proportionate'!$A$2:$D$326,4,FALSE)</f>
        <v>2.1526649238088496E-3</v>
      </c>
      <c r="F217" s="55">
        <v>236.5</v>
      </c>
      <c r="G217" s="14">
        <v>54121</v>
      </c>
      <c r="H217" s="20">
        <v>2.2156988273503734E-3</v>
      </c>
      <c r="I217" s="16">
        <v>232.16666666666666</v>
      </c>
      <c r="J217" s="14">
        <v>43251</v>
      </c>
      <c r="K217" s="20">
        <v>2.154165839717503E-3</v>
      </c>
      <c r="L217" s="16">
        <v>233.33333333333334</v>
      </c>
      <c r="M217" s="14">
        <v>55214</v>
      </c>
      <c r="N217" s="20">
        <v>2.134787428541804E-3</v>
      </c>
      <c r="P217" s="18">
        <f t="shared" si="23"/>
        <v>0.96617336152219868</v>
      </c>
      <c r="Q217" s="19">
        <f t="shared" si="24"/>
        <v>-8</v>
      </c>
      <c r="R217" s="14">
        <f t="shared" si="25"/>
        <v>1634</v>
      </c>
    </row>
    <row r="218" spans="1:18" s="12" customFormat="1" ht="14.25" customHeight="1" x14ac:dyDescent="0.2">
      <c r="A218" s="11">
        <v>713570</v>
      </c>
      <c r="B218" s="12" t="s">
        <v>539</v>
      </c>
      <c r="C218" s="55">
        <f>VLOOKUP($A218,'2025 Proportionate'!$A$2:$D$326,3,FALSE)</f>
        <v>157.83333333333334</v>
      </c>
      <c r="D218" s="14">
        <f>VLOOKUP($A218,'2025 Proportionate'!$A$2:$E$326,5,FALSE)</f>
        <v>38512</v>
      </c>
      <c r="E218" s="15">
        <f>VLOOKUP($A218,'2025 Proportionate'!$A$2:$D$326,4,FALSE)</f>
        <v>1.4869246410262442E-3</v>
      </c>
      <c r="F218" s="55">
        <v>158</v>
      </c>
      <c r="G218" s="14">
        <v>36157</v>
      </c>
      <c r="H218" s="20">
        <v>1.4802554533672686E-3</v>
      </c>
      <c r="I218" s="16">
        <v>166.5</v>
      </c>
      <c r="J218" s="14">
        <v>31018</v>
      </c>
      <c r="K218" s="20">
        <v>1.544875573494462E-3</v>
      </c>
      <c r="L218" s="16">
        <v>167</v>
      </c>
      <c r="M218" s="14">
        <v>39517</v>
      </c>
      <c r="N218" s="20">
        <v>1.5278978595706341E-3</v>
      </c>
      <c r="P218" s="18">
        <f t="shared" si="23"/>
        <v>0.99894514767932496</v>
      </c>
      <c r="Q218" s="19">
        <f t="shared" si="24"/>
        <v>-0.16666666666665719</v>
      </c>
      <c r="R218" s="14">
        <f t="shared" si="25"/>
        <v>2355</v>
      </c>
    </row>
    <row r="219" spans="1:18" s="12" customFormat="1" ht="14.25" customHeight="1" x14ac:dyDescent="0.2">
      <c r="A219" s="11">
        <v>713580</v>
      </c>
      <c r="B219" s="12" t="s">
        <v>540</v>
      </c>
      <c r="C219" s="55">
        <f>VLOOKUP($A219,'2025 Proportionate'!$A$2:$D$326,3,FALSE)</f>
        <v>195</v>
      </c>
      <c r="D219" s="14">
        <f>VLOOKUP($A219,'2025 Proportionate'!$A$2:$E$326,5,FALSE)</f>
        <v>47581</v>
      </c>
      <c r="E219" s="15">
        <f>VLOOKUP($A219,'2025 Proportionate'!$A$2:$D$326,4,FALSE)</f>
        <v>1.8370663463576618E-3</v>
      </c>
      <c r="F219" s="55">
        <v>200.66666666666666</v>
      </c>
      <c r="G219" s="14">
        <v>45921</v>
      </c>
      <c r="H219" s="20">
        <v>1.8799868838124381E-3</v>
      </c>
      <c r="I219" s="16">
        <v>196.16666666666666</v>
      </c>
      <c r="J219" s="14">
        <v>36545</v>
      </c>
      <c r="K219" s="20">
        <v>1.8201386886916734E-3</v>
      </c>
      <c r="L219" s="16">
        <v>194.66666666666666</v>
      </c>
      <c r="M219" s="14">
        <v>46064</v>
      </c>
      <c r="N219" s="20">
        <v>1.7810226546691621E-3</v>
      </c>
      <c r="P219" s="18">
        <f t="shared" si="23"/>
        <v>0.97176079734219278</v>
      </c>
      <c r="Q219" s="19">
        <f t="shared" si="24"/>
        <v>-5.6666666666666572</v>
      </c>
      <c r="R219" s="14">
        <f t="shared" si="25"/>
        <v>1660</v>
      </c>
    </row>
    <row r="220" spans="1:18" s="12" customFormat="1" ht="14.25" customHeight="1" x14ac:dyDescent="0.2">
      <c r="A220" s="11">
        <v>713590</v>
      </c>
      <c r="B220" s="12" t="s">
        <v>541</v>
      </c>
      <c r="C220" s="55">
        <f>VLOOKUP($A220,'2025 Proportionate'!$A$2:$D$326,3,FALSE)</f>
        <v>355.5</v>
      </c>
      <c r="D220" s="14">
        <f>VLOOKUP($A220,'2025 Proportionate'!$A$2:$E$326,5,FALSE)</f>
        <v>86744</v>
      </c>
      <c r="E220" s="15">
        <f>VLOOKUP($A220,'2025 Proportionate'!$A$2:$D$326,4,FALSE)</f>
        <v>3.349113262205891E-3</v>
      </c>
      <c r="F220" s="55">
        <v>357.33333333333331</v>
      </c>
      <c r="G220" s="14">
        <v>81773</v>
      </c>
      <c r="H220" s="20">
        <v>3.3477507299782949E-3</v>
      </c>
      <c r="I220" s="16">
        <v>373.33333333333331</v>
      </c>
      <c r="J220" s="14">
        <v>69550</v>
      </c>
      <c r="K220" s="20">
        <v>3.4639852698974925E-3</v>
      </c>
      <c r="L220" s="16">
        <v>372.33333333333331</v>
      </c>
      <c r="M220" s="14">
        <v>88105</v>
      </c>
      <c r="N220" s="20">
        <v>3.4065107966874215E-3</v>
      </c>
      <c r="P220" s="18">
        <f t="shared" si="23"/>
        <v>0.99486940298507465</v>
      </c>
      <c r="Q220" s="19">
        <f t="shared" si="24"/>
        <v>-1.8333333333333144</v>
      </c>
      <c r="R220" s="14">
        <f t="shared" si="25"/>
        <v>4971</v>
      </c>
    </row>
    <row r="221" spans="1:18" s="12" customFormat="1" ht="14.25" customHeight="1" x14ac:dyDescent="0.2">
      <c r="A221" s="11">
        <v>713600</v>
      </c>
      <c r="B221" s="12" t="s">
        <v>542</v>
      </c>
      <c r="C221" s="55">
        <f>VLOOKUP($A221,'2025 Proportionate'!$A$2:$D$326,3,FALSE)</f>
        <v>80.333333333333329</v>
      </c>
      <c r="D221" s="14">
        <f>VLOOKUP($A221,'2025 Proportionate'!$A$2:$E$326,5,FALSE)</f>
        <v>19602</v>
      </c>
      <c r="E221" s="15">
        <f>VLOOKUP($A221,'2025 Proportionate'!$A$2:$D$326,4,FALSE)</f>
        <v>7.5680852901230161E-4</v>
      </c>
      <c r="F221" s="55">
        <v>98.666666666666671</v>
      </c>
      <c r="G221" s="14">
        <v>22579</v>
      </c>
      <c r="H221" s="20">
        <v>9.2437893290445465E-4</v>
      </c>
      <c r="I221" s="16">
        <v>114.83333333333333</v>
      </c>
      <c r="J221" s="14">
        <v>21393</v>
      </c>
      <c r="K221" s="20">
        <v>1.0654847548925768E-3</v>
      </c>
      <c r="L221" s="16">
        <v>107.33333333333333</v>
      </c>
      <c r="M221" s="14">
        <v>25398</v>
      </c>
      <c r="N221" s="20">
        <v>9.8200221712922979E-4</v>
      </c>
      <c r="P221" s="18">
        <f t="shared" si="23"/>
        <v>0.81418918918918914</v>
      </c>
      <c r="Q221" s="19">
        <f t="shared" si="24"/>
        <v>-18.333333333333343</v>
      </c>
      <c r="R221" s="14">
        <f t="shared" si="25"/>
        <v>-2977</v>
      </c>
    </row>
    <row r="222" spans="1:18" s="12" customFormat="1" ht="14.25" customHeight="1" x14ac:dyDescent="0.2">
      <c r="A222" s="11">
        <v>713610</v>
      </c>
      <c r="B222" s="12" t="s">
        <v>543</v>
      </c>
      <c r="C222" s="55">
        <f>VLOOKUP($A222,'2025 Proportionate'!$A$2:$D$326,3,FALSE)</f>
        <v>258.66666666666669</v>
      </c>
      <c r="D222" s="14">
        <f>VLOOKUP($A222,'2025 Proportionate'!$A$2:$E$326,5,FALSE)</f>
        <v>63116</v>
      </c>
      <c r="E222" s="15">
        <f>VLOOKUP($A222,'2025 Proportionate'!$A$2:$D$326,4,FALSE)</f>
        <v>2.4368606577325567E-3</v>
      </c>
      <c r="F222" s="55">
        <v>261.16666666666669</v>
      </c>
      <c r="G222" s="14">
        <v>59766</v>
      </c>
      <c r="H222" s="20">
        <v>2.4467935605764872E-3</v>
      </c>
      <c r="I222" s="16">
        <v>277.5</v>
      </c>
      <c r="J222" s="14">
        <v>51697</v>
      </c>
      <c r="K222" s="20">
        <v>2.5747926224907701E-3</v>
      </c>
      <c r="L222" s="16">
        <v>281.83333333333331</v>
      </c>
      <c r="M222" s="14">
        <v>66690</v>
      </c>
      <c r="N222" s="20">
        <v>2.5785182440458505E-3</v>
      </c>
      <c r="P222" s="18">
        <f t="shared" si="23"/>
        <v>0.99042756860242498</v>
      </c>
      <c r="Q222" s="19">
        <f t="shared" si="24"/>
        <v>-2.5</v>
      </c>
      <c r="R222" s="14">
        <f t="shared" si="25"/>
        <v>3350</v>
      </c>
    </row>
    <row r="223" spans="1:18" s="12" customFormat="1" ht="14.25" customHeight="1" x14ac:dyDescent="0.2">
      <c r="A223" s="11">
        <v>713620</v>
      </c>
      <c r="B223" s="12" t="s">
        <v>544</v>
      </c>
      <c r="C223" s="55">
        <f>VLOOKUP($A223,'2025 Proportionate'!$A$2:$D$326,3,FALSE)</f>
        <v>102.33333333333333</v>
      </c>
      <c r="D223" s="14">
        <f>VLOOKUP($A223,'2025 Proportionate'!$A$2:$E$326,5,FALSE)</f>
        <v>24970</v>
      </c>
      <c r="E223" s="15">
        <f>VLOOKUP($A223,'2025 Proportionate'!$A$2:$D$326,4,FALSE)</f>
        <v>9.6406729629367881E-4</v>
      </c>
      <c r="F223" s="55">
        <v>103</v>
      </c>
      <c r="G223" s="14">
        <v>23571</v>
      </c>
      <c r="H223" s="20">
        <v>9.6497665630904215E-4</v>
      </c>
      <c r="I223" s="16">
        <v>141.5</v>
      </c>
      <c r="J223" s="14">
        <v>26361</v>
      </c>
      <c r="K223" s="20">
        <v>1.3129122741709692E-3</v>
      </c>
      <c r="L223" s="16">
        <v>147</v>
      </c>
      <c r="M223" s="14">
        <v>34785</v>
      </c>
      <c r="N223" s="20">
        <v>1.3449160799813365E-3</v>
      </c>
      <c r="P223" s="18">
        <f t="shared" si="23"/>
        <v>0.99352750809061485</v>
      </c>
      <c r="Q223" s="19">
        <f t="shared" si="24"/>
        <v>-0.6666666666666714</v>
      </c>
      <c r="R223" s="14">
        <f t="shared" si="25"/>
        <v>1399</v>
      </c>
    </row>
    <row r="224" spans="1:18" s="12" customFormat="1" ht="14.25" customHeight="1" x14ac:dyDescent="0.2">
      <c r="A224" s="11">
        <v>713630</v>
      </c>
      <c r="B224" s="12" t="s">
        <v>545</v>
      </c>
      <c r="C224" s="55">
        <f>VLOOKUP($A224,'2025 Proportionate'!$A$2:$D$326,3,FALSE)</f>
        <v>148.16666666666666</v>
      </c>
      <c r="D224" s="14">
        <f>VLOOKUP($A224,'2025 Proportionate'!$A$2:$E$326,5,FALSE)</f>
        <v>36153</v>
      </c>
      <c r="E224" s="15">
        <f>VLOOKUP($A224,'2025 Proportionate'!$A$2:$D$326,4,FALSE)</f>
        <v>1.3958563947965479E-3</v>
      </c>
      <c r="F224" s="55">
        <v>149</v>
      </c>
      <c r="G224" s="14">
        <v>34098</v>
      </c>
      <c r="H224" s="20">
        <v>1.3959371047577405E-3</v>
      </c>
      <c r="I224" s="16">
        <v>167.5</v>
      </c>
      <c r="J224" s="14">
        <v>31204</v>
      </c>
      <c r="K224" s="20">
        <v>1.5541541054674018E-3</v>
      </c>
      <c r="L224" s="16">
        <v>165.83333333333334</v>
      </c>
      <c r="M224" s="14">
        <v>39241</v>
      </c>
      <c r="N224" s="20">
        <v>1.5172239224279251E-3</v>
      </c>
      <c r="P224" s="18">
        <f t="shared" si="23"/>
        <v>0.99440715883668895</v>
      </c>
      <c r="Q224" s="19">
        <f t="shared" si="24"/>
        <v>-0.83333333333334281</v>
      </c>
      <c r="R224" s="14">
        <f t="shared" si="25"/>
        <v>2055</v>
      </c>
    </row>
    <row r="225" spans="1:18" s="12" customFormat="1" ht="14.25" customHeight="1" x14ac:dyDescent="0.2">
      <c r="A225" s="11">
        <v>713640</v>
      </c>
      <c r="B225" s="12" t="s">
        <v>546</v>
      </c>
      <c r="C225" s="55">
        <f>VLOOKUP($A225,'2025 Proportionate'!$A$2:$D$326,3,FALSE)</f>
        <v>229</v>
      </c>
      <c r="D225" s="14">
        <f>VLOOKUP($A225,'2025 Proportionate'!$A$2:$E$326,5,FALSE)</f>
        <v>55877</v>
      </c>
      <c r="E225" s="15">
        <f>VLOOKUP($A225,'2025 Proportionate'!$A$2:$D$326,4,FALSE)</f>
        <v>2.1573753503379717E-3</v>
      </c>
      <c r="F225" s="55">
        <v>236.16666666666666</v>
      </c>
      <c r="G225" s="14">
        <v>54045</v>
      </c>
      <c r="H225" s="20">
        <v>2.2125759255500204E-3</v>
      </c>
      <c r="I225" s="16">
        <v>268.66666666666669</v>
      </c>
      <c r="J225" s="14">
        <v>50051</v>
      </c>
      <c r="K225" s="20">
        <v>2.4928322567298027E-3</v>
      </c>
      <c r="L225" s="16">
        <v>282.66666666666669</v>
      </c>
      <c r="M225" s="14">
        <v>66888</v>
      </c>
      <c r="N225" s="20">
        <v>2.5861424848620715E-3</v>
      </c>
      <c r="P225" s="18">
        <f t="shared" si="23"/>
        <v>0.96965419901199723</v>
      </c>
      <c r="Q225" s="19">
        <f t="shared" si="24"/>
        <v>-7.1666666666666572</v>
      </c>
      <c r="R225" s="14">
        <f t="shared" si="25"/>
        <v>1832</v>
      </c>
    </row>
    <row r="226" spans="1:18" s="12" customFormat="1" ht="14.25" customHeight="1" x14ac:dyDescent="0.2">
      <c r="A226" s="11">
        <v>713650</v>
      </c>
      <c r="B226" s="12" t="s">
        <v>547</v>
      </c>
      <c r="C226" s="56">
        <f>VLOOKUP($A226,'2025 Proportionate'!$A$2:$D$326,3,FALSE)</f>
        <v>190</v>
      </c>
      <c r="D226" s="22">
        <f>VLOOKUP($A226,'2025 Proportionate'!$A$2:$E$326,5,FALSE)</f>
        <v>46361</v>
      </c>
      <c r="E226" s="23">
        <f>VLOOKUP($A226,'2025 Proportionate'!$A$2:$D$326,4,FALSE)</f>
        <v>1.7899620810664396E-3</v>
      </c>
      <c r="F226" s="56">
        <v>194</v>
      </c>
      <c r="G226" s="22">
        <v>44396</v>
      </c>
      <c r="H226" s="25">
        <v>1.8175288478053803E-3</v>
      </c>
      <c r="I226" s="24">
        <v>191</v>
      </c>
      <c r="J226" s="22">
        <v>35582</v>
      </c>
      <c r="K226" s="25">
        <v>1.7721996068314849E-3</v>
      </c>
      <c r="L226" s="24">
        <v>189.33333333333334</v>
      </c>
      <c r="M226" s="22">
        <v>44802</v>
      </c>
      <c r="N226" s="25">
        <v>1.7322275134453496E-3</v>
      </c>
      <c r="P226" s="26">
        <f t="shared" si="23"/>
        <v>0.97938144329896903</v>
      </c>
      <c r="Q226" s="27">
        <f t="shared" si="24"/>
        <v>-4</v>
      </c>
      <c r="R226" s="22">
        <f t="shared" si="25"/>
        <v>1965</v>
      </c>
    </row>
    <row r="227" spans="1:18" s="12" customFormat="1" ht="14.25" customHeight="1" x14ac:dyDescent="0.2">
      <c r="A227" s="11"/>
      <c r="B227" s="12" t="s">
        <v>548</v>
      </c>
      <c r="C227" s="55">
        <f>SUM(C83:C226)</f>
        <v>56026.500000000029</v>
      </c>
      <c r="D227" s="14">
        <f>SUM(D83:D226)</f>
        <v>13670719</v>
      </c>
      <c r="E227" s="17">
        <f>SUM(E83:E226)</f>
        <v>0.52781742386773123</v>
      </c>
      <c r="F227" s="55">
        <v>56927.83333333335</v>
      </c>
      <c r="G227" s="14">
        <v>13027524</v>
      </c>
      <c r="H227" s="17">
        <v>0.53334009962056739</v>
      </c>
      <c r="I227" s="13">
        <v>58243.16666666665</v>
      </c>
      <c r="J227" s="14">
        <v>10850357</v>
      </c>
      <c r="K227" s="17">
        <v>0.54041108412192285</v>
      </c>
      <c r="L227" s="13">
        <v>57989.333333333321</v>
      </c>
      <c r="M227" s="14">
        <v>13722036</v>
      </c>
      <c r="N227" s="17">
        <v>0.53054957052651519</v>
      </c>
      <c r="P227" s="18">
        <f t="shared" si="23"/>
        <v>0.98416708874100856</v>
      </c>
      <c r="Q227" s="19">
        <f t="shared" si="24"/>
        <v>-901.33333333332121</v>
      </c>
      <c r="R227" s="14">
        <f t="shared" si="25"/>
        <v>643195</v>
      </c>
    </row>
    <row r="228" spans="1:18" s="12" customFormat="1" ht="14.25" customHeight="1" x14ac:dyDescent="0.2">
      <c r="A228" s="11"/>
      <c r="B228" s="12" t="s">
        <v>385</v>
      </c>
      <c r="C228" s="55"/>
      <c r="D228" s="14"/>
      <c r="E228" s="17"/>
      <c r="F228" s="55"/>
      <c r="G228" s="14"/>
      <c r="H228" s="17"/>
      <c r="I228" s="16"/>
      <c r="J228" s="14"/>
      <c r="K228" s="17"/>
      <c r="L228" s="16"/>
      <c r="M228" s="14"/>
      <c r="N228" s="17"/>
      <c r="P228" s="18"/>
      <c r="Q228" s="19"/>
      <c r="R228" s="14"/>
    </row>
    <row r="229" spans="1:18" s="12" customFormat="1" ht="14.25" customHeight="1" x14ac:dyDescent="0.2">
      <c r="A229" s="28" t="s">
        <v>549</v>
      </c>
      <c r="C229" s="55"/>
      <c r="D229" s="14"/>
      <c r="E229" s="17"/>
      <c r="F229" s="55"/>
      <c r="G229" s="14"/>
      <c r="H229" s="17"/>
      <c r="I229" s="16"/>
      <c r="J229" s="14"/>
      <c r="K229" s="17"/>
      <c r="L229" s="16"/>
      <c r="M229" s="14"/>
      <c r="N229" s="17"/>
      <c r="P229" s="18"/>
      <c r="Q229" s="19"/>
      <c r="R229" s="14"/>
    </row>
    <row r="230" spans="1:18" s="12" customFormat="1" ht="14.25" customHeight="1" x14ac:dyDescent="0.2">
      <c r="A230" s="11">
        <v>721290</v>
      </c>
      <c r="B230" s="12" t="s">
        <v>693</v>
      </c>
      <c r="C230" s="55">
        <f>VLOOKUP($A230,'2025 Proportionate'!$A$2:$D$326,3,FALSE)</f>
        <v>4</v>
      </c>
      <c r="D230" s="14">
        <f>VLOOKUP($A230,'2025 Proportionate'!$A$2:$E$326,5,FALSE)</f>
        <v>976</v>
      </c>
      <c r="E230" s="15">
        <f>VLOOKUP($A230,'2025 Proportionate'!$A$2:$D$326,4,FALSE)</f>
        <v>3.7683412232977678E-5</v>
      </c>
      <c r="F230" s="55">
        <v>3</v>
      </c>
      <c r="G230" s="14">
        <v>687</v>
      </c>
      <c r="H230" s="20">
        <v>2.8106116203175986E-5</v>
      </c>
      <c r="I230" s="16">
        <v>0</v>
      </c>
      <c r="J230" s="14">
        <v>0</v>
      </c>
      <c r="K230" s="20">
        <v>0</v>
      </c>
      <c r="L230" s="16">
        <v>0</v>
      </c>
      <c r="M230" s="14">
        <v>0</v>
      </c>
      <c r="N230" s="20">
        <v>0</v>
      </c>
      <c r="P230" s="18">
        <v>1</v>
      </c>
      <c r="Q230" s="19">
        <f t="shared" ref="Q230" si="26">C230-F230</f>
        <v>1</v>
      </c>
      <c r="R230" s="14">
        <f t="shared" ref="R230" si="27">D230-G230</f>
        <v>289</v>
      </c>
    </row>
    <row r="231" spans="1:18" s="12" customFormat="1" ht="14.25" customHeight="1" x14ac:dyDescent="0.2">
      <c r="A231" s="11">
        <v>721300</v>
      </c>
      <c r="B231" s="12" t="s">
        <v>550</v>
      </c>
      <c r="C231" s="55">
        <f>VLOOKUP($A231,'2025 Proportionate'!$A$2:$D$326,3,FALSE)</f>
        <v>21.5</v>
      </c>
      <c r="D231" s="14">
        <f>VLOOKUP($A231,'2025 Proportionate'!$A$2:$E$326,5,FALSE)</f>
        <v>5246</v>
      </c>
      <c r="E231" s="15">
        <f>VLOOKUP($A231,'2025 Proportionate'!$A$2:$D$326,4,FALSE)</f>
        <v>2.0254834075225501E-4</v>
      </c>
      <c r="F231" s="55">
        <v>16.333333333333332</v>
      </c>
      <c r="G231" s="14">
        <v>3738</v>
      </c>
      <c r="H231" s="20">
        <v>1.5302218821729147E-4</v>
      </c>
      <c r="I231" s="16">
        <v>4</v>
      </c>
      <c r="J231" s="14">
        <v>745</v>
      </c>
      <c r="K231" s="20">
        <v>3.7114127891758846E-5</v>
      </c>
      <c r="L231" s="16">
        <v>0</v>
      </c>
      <c r="M231" s="14">
        <v>0</v>
      </c>
      <c r="N231" s="20">
        <v>0</v>
      </c>
      <c r="P231" s="18">
        <f t="shared" ref="P231:P245" si="28">C231/F231</f>
        <v>1.3163265306122449</v>
      </c>
      <c r="Q231" s="19">
        <f t="shared" ref="Q231:Q262" si="29">C231-F231</f>
        <v>5.1666666666666679</v>
      </c>
      <c r="R231" s="14">
        <f t="shared" ref="R231:R262" si="30">D231-G231</f>
        <v>1508</v>
      </c>
    </row>
    <row r="232" spans="1:18" s="12" customFormat="1" ht="14.25" customHeight="1" x14ac:dyDescent="0.2">
      <c r="A232" s="11">
        <v>721310</v>
      </c>
      <c r="B232" s="12" t="s">
        <v>551</v>
      </c>
      <c r="C232" s="55">
        <f>VLOOKUP($A232,'2025 Proportionate'!$A$2:$D$326,3,FALSE)</f>
        <v>111.83333333333333</v>
      </c>
      <c r="D232" s="14">
        <f>VLOOKUP($A232,'2025 Proportionate'!$A$2:$E$326,5,FALSE)</f>
        <v>27288</v>
      </c>
      <c r="E232" s="15">
        <f>VLOOKUP($A232,'2025 Proportionate'!$A$2:$D$326,4,FALSE)</f>
        <v>1.0535654003470008E-3</v>
      </c>
      <c r="F232" s="55">
        <v>106.66666666666667</v>
      </c>
      <c r="G232" s="14">
        <v>24410</v>
      </c>
      <c r="H232" s="20">
        <v>9.9932857611292393E-4</v>
      </c>
      <c r="I232" s="16">
        <v>111.67</v>
      </c>
      <c r="J232" s="14">
        <v>20803</v>
      </c>
      <c r="K232" s="20">
        <v>1.0361336654181777E-3</v>
      </c>
      <c r="L232" s="16">
        <v>0</v>
      </c>
      <c r="M232" s="14">
        <v>0</v>
      </c>
      <c r="N232" s="20">
        <v>0</v>
      </c>
      <c r="P232" s="18">
        <f t="shared" si="28"/>
        <v>1.0484374999999999</v>
      </c>
      <c r="Q232" s="19">
        <f t="shared" si="29"/>
        <v>5.1666666666666572</v>
      </c>
      <c r="R232" s="14">
        <f t="shared" si="30"/>
        <v>2878</v>
      </c>
    </row>
    <row r="233" spans="1:18" s="12" customFormat="1" ht="14.25" customHeight="1" x14ac:dyDescent="0.2">
      <c r="A233" s="11">
        <v>721320</v>
      </c>
      <c r="B233" s="12" t="s">
        <v>552</v>
      </c>
      <c r="C233" s="55">
        <f>VLOOKUP($A233,'2025 Proportionate'!$A$2:$D$326,3,FALSE)</f>
        <v>1</v>
      </c>
      <c r="D233" s="14">
        <f>VLOOKUP($A233,'2025 Proportionate'!$A$2:$E$326,5,FALSE)</f>
        <v>244</v>
      </c>
      <c r="E233" s="15">
        <f>VLOOKUP($A233,'2025 Proportionate'!$A$2:$D$326,4,FALSE)</f>
        <v>9.4208530582444195E-6</v>
      </c>
      <c r="F233" s="55">
        <v>1</v>
      </c>
      <c r="G233" s="14">
        <v>229</v>
      </c>
      <c r="H233" s="20">
        <v>9.3687054010586615E-6</v>
      </c>
      <c r="I233" s="16">
        <v>1</v>
      </c>
      <c r="J233" s="14">
        <v>186</v>
      </c>
      <c r="K233" s="20">
        <v>9.2785319729397116E-6</v>
      </c>
      <c r="L233" s="16">
        <v>0</v>
      </c>
      <c r="M233" s="14">
        <v>0</v>
      </c>
      <c r="N233" s="20">
        <v>0</v>
      </c>
      <c r="P233" s="18">
        <f t="shared" si="28"/>
        <v>1</v>
      </c>
      <c r="Q233" s="19">
        <f t="shared" si="29"/>
        <v>0</v>
      </c>
      <c r="R233" s="14">
        <f t="shared" si="30"/>
        <v>15</v>
      </c>
    </row>
    <row r="234" spans="1:18" s="12" customFormat="1" ht="14.25" customHeight="1" x14ac:dyDescent="0.2">
      <c r="A234" s="11">
        <v>721330</v>
      </c>
      <c r="B234" s="12" t="s">
        <v>553</v>
      </c>
      <c r="C234" s="55">
        <f>VLOOKUP($A234,'2025 Proportionate'!$A$2:$D$326,3,FALSE)</f>
        <v>32.833333333333336</v>
      </c>
      <c r="D234" s="14">
        <f>VLOOKUP($A234,'2025 Proportionate'!$A$2:$E$326,5,FALSE)</f>
        <v>8011</v>
      </c>
      <c r="E234" s="15">
        <f>VLOOKUP($A234,'2025 Proportionate'!$A$2:$D$326,4,FALSE)</f>
        <v>3.0931800874569177E-4</v>
      </c>
      <c r="F234" s="55">
        <v>31.833333333333332</v>
      </c>
      <c r="G234" s="14">
        <v>7285</v>
      </c>
      <c r="H234" s="20">
        <v>2.9823712193370074E-4</v>
      </c>
      <c r="I234" s="16">
        <v>33.5</v>
      </c>
      <c r="J234" s="14">
        <v>6241</v>
      </c>
      <c r="K234" s="20">
        <v>3.1083082109348038E-4</v>
      </c>
      <c r="L234" s="16">
        <v>34</v>
      </c>
      <c r="M234" s="14">
        <v>8045</v>
      </c>
      <c r="N234" s="20">
        <v>3.1106902530180576E-4</v>
      </c>
      <c r="P234" s="18">
        <f t="shared" si="28"/>
        <v>1.0314136125654452</v>
      </c>
      <c r="Q234" s="19">
        <f t="shared" si="29"/>
        <v>1.0000000000000036</v>
      </c>
      <c r="R234" s="14">
        <f t="shared" si="30"/>
        <v>726</v>
      </c>
    </row>
    <row r="235" spans="1:18" s="12" customFormat="1" ht="14.25" customHeight="1" x14ac:dyDescent="0.2">
      <c r="A235" s="11">
        <v>721340</v>
      </c>
      <c r="B235" s="12" t="s">
        <v>554</v>
      </c>
      <c r="C235" s="55">
        <f>VLOOKUP($A235,'2025 Proportionate'!$A$2:$D$326,3,FALSE)</f>
        <v>2</v>
      </c>
      <c r="D235" s="14">
        <f>VLOOKUP($A235,'2025 Proportionate'!$A$2:$E$326,5,FALSE)</f>
        <v>488</v>
      </c>
      <c r="E235" s="15">
        <f>VLOOKUP($A235,'2025 Proportionate'!$A$2:$D$326,4,FALSE)</f>
        <v>1.8841706116488839E-5</v>
      </c>
      <c r="F235" s="55">
        <v>1</v>
      </c>
      <c r="G235" s="14">
        <v>229</v>
      </c>
      <c r="H235" s="20">
        <v>9.3687054010586615E-6</v>
      </c>
      <c r="I235" s="16">
        <v>1</v>
      </c>
      <c r="J235" s="14">
        <v>186</v>
      </c>
      <c r="K235" s="20">
        <v>9.2785319729397116E-6</v>
      </c>
      <c r="L235" s="16">
        <v>1</v>
      </c>
      <c r="M235" s="14">
        <v>237</v>
      </c>
      <c r="N235" s="20">
        <v>9.1490889794648738E-6</v>
      </c>
      <c r="P235" s="18">
        <f t="shared" si="28"/>
        <v>2</v>
      </c>
      <c r="Q235" s="19">
        <f t="shared" si="29"/>
        <v>1</v>
      </c>
      <c r="R235" s="14">
        <f t="shared" si="30"/>
        <v>259</v>
      </c>
    </row>
    <row r="236" spans="1:18" s="12" customFormat="1" ht="14.25" customHeight="1" x14ac:dyDescent="0.2">
      <c r="A236" s="11">
        <v>721350</v>
      </c>
      <c r="B236" s="12" t="s">
        <v>555</v>
      </c>
      <c r="C236" s="55">
        <f>VLOOKUP($A236,'2025 Proportionate'!$A$2:$D$326,3,FALSE)</f>
        <v>1613.8333333333333</v>
      </c>
      <c r="D236" s="14">
        <f>VLOOKUP($A236,'2025 Proportionate'!$A$2:$E$326,5,FALSE)</f>
        <v>393783</v>
      </c>
      <c r="E236" s="15">
        <f>VLOOKUP($A236,'2025 Proportionate'!$A$2:$D$326,4,FALSE)</f>
        <v>1.5203686693830118E-2</v>
      </c>
      <c r="F236" s="55">
        <v>1593.3333333333333</v>
      </c>
      <c r="G236" s="14">
        <v>364623</v>
      </c>
      <c r="H236" s="20">
        <v>1.4927470605686799E-2</v>
      </c>
      <c r="I236" s="16">
        <v>1331.3333333333333</v>
      </c>
      <c r="J236" s="14">
        <v>248019</v>
      </c>
      <c r="K236" s="20">
        <v>1.2352818899973736E-2</v>
      </c>
      <c r="L236" s="16">
        <v>1322</v>
      </c>
      <c r="M236" s="14">
        <v>312825</v>
      </c>
      <c r="N236" s="20">
        <v>1.2095095630852565E-2</v>
      </c>
      <c r="P236" s="18">
        <f t="shared" si="28"/>
        <v>1.0128661087866109</v>
      </c>
      <c r="Q236" s="19">
        <f t="shared" si="29"/>
        <v>20.5</v>
      </c>
      <c r="R236" s="14">
        <f t="shared" si="30"/>
        <v>29160</v>
      </c>
    </row>
    <row r="237" spans="1:18" s="12" customFormat="1" ht="14.25" customHeight="1" x14ac:dyDescent="0.2">
      <c r="A237" s="11">
        <v>721360</v>
      </c>
      <c r="B237" s="12" t="s">
        <v>556</v>
      </c>
      <c r="C237" s="55">
        <f>VLOOKUP($A237,'2025 Proportionate'!$A$2:$D$326,3,FALSE)</f>
        <v>0</v>
      </c>
      <c r="D237" s="14">
        <f>VLOOKUP($A237,'2025 Proportionate'!$A$2:$E$326,5,FALSE)</f>
        <v>0</v>
      </c>
      <c r="E237" s="15">
        <f>VLOOKUP($A237,'2025 Proportionate'!$A$2:$D$326,4,FALSE)</f>
        <v>0</v>
      </c>
      <c r="F237" s="55">
        <v>1</v>
      </c>
      <c r="G237" s="14">
        <v>229</v>
      </c>
      <c r="H237" s="20">
        <v>9.3687054010586615E-6</v>
      </c>
      <c r="I237" s="16">
        <v>1</v>
      </c>
      <c r="J237" s="14">
        <v>186</v>
      </c>
      <c r="K237" s="20">
        <v>9.2785319729397116E-6</v>
      </c>
      <c r="L237" s="16">
        <v>1</v>
      </c>
      <c r="M237" s="14">
        <v>237</v>
      </c>
      <c r="N237" s="20">
        <v>9.1490889794648738E-6</v>
      </c>
      <c r="P237" s="18">
        <f t="shared" si="28"/>
        <v>0</v>
      </c>
      <c r="Q237" s="19">
        <f t="shared" si="29"/>
        <v>-1</v>
      </c>
      <c r="R237" s="14">
        <f t="shared" si="30"/>
        <v>-229</v>
      </c>
    </row>
    <row r="238" spans="1:18" s="12" customFormat="1" ht="14.25" customHeight="1" x14ac:dyDescent="0.2">
      <c r="A238" s="11">
        <v>721380</v>
      </c>
      <c r="B238" s="12" t="s">
        <v>557</v>
      </c>
      <c r="C238" s="55">
        <f>VLOOKUP($A238,'2025 Proportionate'!$A$2:$D$326,3,FALSE)</f>
        <v>21.5</v>
      </c>
      <c r="D238" s="14">
        <f>VLOOKUP($A238,'2025 Proportionate'!$A$2:$E$326,5,FALSE)</f>
        <v>5246</v>
      </c>
      <c r="E238" s="15">
        <f>VLOOKUP($A238,'2025 Proportionate'!$A$2:$D$326,4,FALSE)</f>
        <v>2.0254834075225501E-4</v>
      </c>
      <c r="F238" s="55">
        <v>22.666666666666668</v>
      </c>
      <c r="G238" s="14">
        <v>5187</v>
      </c>
      <c r="H238" s="20">
        <v>2.1235732242399634E-4</v>
      </c>
      <c r="I238" s="16">
        <v>19.166666666666668</v>
      </c>
      <c r="J238" s="14">
        <v>3571</v>
      </c>
      <c r="K238" s="20">
        <v>1.778385294813445E-4</v>
      </c>
      <c r="L238" s="16">
        <v>17</v>
      </c>
      <c r="M238" s="14">
        <v>4023</v>
      </c>
      <c r="N238" s="20">
        <v>1.5553451265090288E-4</v>
      </c>
      <c r="P238" s="18">
        <f t="shared" si="28"/>
        <v>0.94852941176470584</v>
      </c>
      <c r="Q238" s="19">
        <f t="shared" si="29"/>
        <v>-1.1666666666666679</v>
      </c>
      <c r="R238" s="14">
        <f t="shared" si="30"/>
        <v>59</v>
      </c>
    </row>
    <row r="239" spans="1:18" s="12" customFormat="1" ht="14.25" customHeight="1" x14ac:dyDescent="0.2">
      <c r="A239" s="11">
        <v>721390</v>
      </c>
      <c r="B239" s="12" t="s">
        <v>558</v>
      </c>
      <c r="C239" s="55">
        <f>VLOOKUP($A239,'2025 Proportionate'!$A$2:$D$326,3,FALSE)</f>
        <v>5</v>
      </c>
      <c r="D239" s="14">
        <f>VLOOKUP($A239,'2025 Proportionate'!$A$2:$E$326,5,FALSE)</f>
        <v>1220</v>
      </c>
      <c r="E239" s="15">
        <f>VLOOKUP($A239,'2025 Proportionate'!$A$2:$D$326,4,FALSE)</f>
        <v>4.7104265291222097E-5</v>
      </c>
      <c r="F239" s="55">
        <v>6</v>
      </c>
      <c r="G239" s="14">
        <v>1373</v>
      </c>
      <c r="H239" s="20">
        <v>5.6212232406351972E-5</v>
      </c>
      <c r="I239" s="16">
        <v>5</v>
      </c>
      <c r="J239" s="14">
        <v>931</v>
      </c>
      <c r="K239" s="20">
        <v>4.639265986469856E-5</v>
      </c>
      <c r="L239" s="16">
        <v>5</v>
      </c>
      <c r="M239" s="14">
        <v>1183</v>
      </c>
      <c r="N239" s="20">
        <v>4.5745444897324374E-5</v>
      </c>
      <c r="P239" s="18">
        <f t="shared" si="28"/>
        <v>0.83333333333333337</v>
      </c>
      <c r="Q239" s="19">
        <f t="shared" si="29"/>
        <v>-1</v>
      </c>
      <c r="R239" s="14">
        <f t="shared" si="30"/>
        <v>-153</v>
      </c>
    </row>
    <row r="240" spans="1:18" s="12" customFormat="1" ht="14.25" customHeight="1" x14ac:dyDescent="0.2">
      <c r="A240" s="11">
        <v>721410</v>
      </c>
      <c r="B240" s="12" t="s">
        <v>559</v>
      </c>
      <c r="C240" s="55">
        <f>VLOOKUP($A240,'2025 Proportionate'!$A$2:$D$326,3,FALSE)</f>
        <v>2</v>
      </c>
      <c r="D240" s="14">
        <f>VLOOKUP($A240,'2025 Proportionate'!$A$2:$E$326,5,FALSE)</f>
        <v>488</v>
      </c>
      <c r="E240" s="15">
        <f>VLOOKUP($A240,'2025 Proportionate'!$A$2:$D$326,4,FALSE)</f>
        <v>1.8841706116488839E-5</v>
      </c>
      <c r="F240" s="55">
        <v>2</v>
      </c>
      <c r="G240" s="14">
        <v>458</v>
      </c>
      <c r="H240" s="20">
        <v>1.8737410802117323E-5</v>
      </c>
      <c r="I240" s="16">
        <v>2</v>
      </c>
      <c r="J240" s="14">
        <v>373</v>
      </c>
      <c r="K240" s="20">
        <v>1.8557063945879423E-5</v>
      </c>
      <c r="L240" s="16">
        <v>2</v>
      </c>
      <c r="M240" s="14">
        <v>473</v>
      </c>
      <c r="N240" s="20">
        <v>1.8298177958929748E-5</v>
      </c>
      <c r="P240" s="18">
        <f t="shared" si="28"/>
        <v>1</v>
      </c>
      <c r="Q240" s="19">
        <f t="shared" si="29"/>
        <v>0</v>
      </c>
      <c r="R240" s="14">
        <f t="shared" si="30"/>
        <v>30</v>
      </c>
    </row>
    <row r="241" spans="1:18" s="12" customFormat="1" ht="14.25" customHeight="1" x14ac:dyDescent="0.2">
      <c r="A241" s="11">
        <v>721430</v>
      </c>
      <c r="B241" s="12" t="s">
        <v>560</v>
      </c>
      <c r="C241" s="55">
        <f>VLOOKUP($A241,'2025 Proportionate'!$A$2:$D$326,3,FALSE)</f>
        <v>89.666666666666671</v>
      </c>
      <c r="D241" s="14">
        <f>VLOOKUP($A241,'2025 Proportionate'!$A$2:$E$326,5,FALSE)</f>
        <v>21879</v>
      </c>
      <c r="E241" s="15">
        <f>VLOOKUP($A241,'2025 Proportionate'!$A$2:$D$326,4,FALSE)</f>
        <v>8.4473649088924962E-4</v>
      </c>
      <c r="F241" s="55">
        <v>91.666666666666671</v>
      </c>
      <c r="G241" s="14">
        <v>20977</v>
      </c>
      <c r="H241" s="20">
        <v>8.5879799509704406E-4</v>
      </c>
      <c r="I241" s="16">
        <v>94.333333333333329</v>
      </c>
      <c r="J241" s="14">
        <v>17574</v>
      </c>
      <c r="K241" s="20">
        <v>8.7527484944731283E-4</v>
      </c>
      <c r="L241" s="16">
        <v>98</v>
      </c>
      <c r="M241" s="14">
        <v>23190</v>
      </c>
      <c r="N241" s="20">
        <v>8.9661071998755769E-4</v>
      </c>
      <c r="P241" s="18">
        <f t="shared" si="28"/>
        <v>0.97818181818181815</v>
      </c>
      <c r="Q241" s="19">
        <f t="shared" si="29"/>
        <v>-2</v>
      </c>
      <c r="R241" s="14">
        <f t="shared" si="30"/>
        <v>902</v>
      </c>
    </row>
    <row r="242" spans="1:18" s="12" customFormat="1" ht="14.25" customHeight="1" x14ac:dyDescent="0.2">
      <c r="A242" s="11">
        <v>721470</v>
      </c>
      <c r="B242" s="12" t="s">
        <v>561</v>
      </c>
      <c r="C242" s="55">
        <f>VLOOKUP($A242,'2025 Proportionate'!$A$2:$D$326,3,FALSE)</f>
        <v>18.666666666666668</v>
      </c>
      <c r="D242" s="14">
        <f>VLOOKUP($A242,'2025 Proportionate'!$A$2:$E$326,5,FALSE)</f>
        <v>4555</v>
      </c>
      <c r="E242" s="15">
        <f>VLOOKUP($A242,'2025 Proportionate'!$A$2:$D$326,4,FALSE)</f>
        <v>1.7585592375389582E-4</v>
      </c>
      <c r="F242" s="55">
        <v>17.833333333333332</v>
      </c>
      <c r="G242" s="14">
        <v>4081</v>
      </c>
      <c r="H242" s="20">
        <v>1.6707524631887945E-4</v>
      </c>
      <c r="I242" s="16">
        <v>17.833333333333332</v>
      </c>
      <c r="J242" s="14">
        <v>3322</v>
      </c>
      <c r="K242" s="20">
        <v>1.6546715351742485E-4</v>
      </c>
      <c r="L242" s="16">
        <v>18</v>
      </c>
      <c r="M242" s="14">
        <v>4259</v>
      </c>
      <c r="N242" s="20">
        <v>1.6468360163036775E-4</v>
      </c>
      <c r="P242" s="18">
        <f t="shared" si="28"/>
        <v>1.0467289719626169</v>
      </c>
      <c r="Q242" s="19">
        <f t="shared" si="29"/>
        <v>0.8333333333333357</v>
      </c>
      <c r="R242" s="14">
        <f t="shared" si="30"/>
        <v>474</v>
      </c>
    </row>
    <row r="243" spans="1:18" s="12" customFormat="1" ht="14.25" customHeight="1" x14ac:dyDescent="0.2">
      <c r="A243" s="11">
        <v>721480</v>
      </c>
      <c r="B243" s="12" t="s">
        <v>562</v>
      </c>
      <c r="C243" s="55">
        <f>VLOOKUP($A243,'2025 Proportionate'!$A$2:$D$326,3,FALSE)</f>
        <v>9</v>
      </c>
      <c r="D243" s="14">
        <f>VLOOKUP($A243,'2025 Proportionate'!$A$2:$E$326,5,FALSE)</f>
        <v>2196</v>
      </c>
      <c r="E243" s="15">
        <f>VLOOKUP($A243,'2025 Proportionate'!$A$2:$D$326,4,FALSE)</f>
        <v>8.4787677524199775E-5</v>
      </c>
      <c r="F243" s="55">
        <v>8</v>
      </c>
      <c r="G243" s="14">
        <v>1831</v>
      </c>
      <c r="H243" s="20">
        <v>7.4949643208469292E-5</v>
      </c>
      <c r="I243" s="16">
        <v>7.666666666666667</v>
      </c>
      <c r="J243" s="14">
        <v>1428</v>
      </c>
      <c r="K243" s="20">
        <v>7.1135411792537802E-5</v>
      </c>
      <c r="L243" s="16">
        <v>9</v>
      </c>
      <c r="M243" s="14">
        <v>2130</v>
      </c>
      <c r="N243" s="20">
        <v>8.2341800815183876E-5</v>
      </c>
      <c r="P243" s="18">
        <f t="shared" si="28"/>
        <v>1.125</v>
      </c>
      <c r="Q243" s="19">
        <f t="shared" si="29"/>
        <v>1</v>
      </c>
      <c r="R243" s="14">
        <f t="shared" si="30"/>
        <v>365</v>
      </c>
    </row>
    <row r="244" spans="1:18" s="12" customFormat="1" ht="14.25" customHeight="1" x14ac:dyDescent="0.2">
      <c r="A244" s="11">
        <v>721490</v>
      </c>
      <c r="B244" s="12" t="s">
        <v>563</v>
      </c>
      <c r="C244" s="55">
        <f>VLOOKUP($A244,'2025 Proportionate'!$A$2:$D$326,3,FALSE)</f>
        <v>1</v>
      </c>
      <c r="D244" s="14">
        <f>VLOOKUP($A244,'2025 Proportionate'!$A$2:$E$326,5,FALSE)</f>
        <v>244</v>
      </c>
      <c r="E244" s="15">
        <f>VLOOKUP($A244,'2025 Proportionate'!$A$2:$D$326,4,FALSE)</f>
        <v>9.4208530582444195E-6</v>
      </c>
      <c r="F244" s="55">
        <v>1</v>
      </c>
      <c r="G244" s="14">
        <v>229</v>
      </c>
      <c r="H244" s="20">
        <v>9.3687054010586615E-6</v>
      </c>
      <c r="I244" s="16">
        <v>1</v>
      </c>
      <c r="J244" s="14">
        <v>186</v>
      </c>
      <c r="K244" s="20">
        <v>9.2785319729397116E-6</v>
      </c>
      <c r="L244" s="16">
        <v>1</v>
      </c>
      <c r="M244" s="14">
        <v>237</v>
      </c>
      <c r="N244" s="20">
        <v>9.1490889794648738E-6</v>
      </c>
      <c r="P244" s="18">
        <f t="shared" si="28"/>
        <v>1</v>
      </c>
      <c r="Q244" s="19">
        <f t="shared" si="29"/>
        <v>0</v>
      </c>
      <c r="R244" s="14">
        <f t="shared" si="30"/>
        <v>15</v>
      </c>
    </row>
    <row r="245" spans="1:18" s="12" customFormat="1" ht="14.25" customHeight="1" x14ac:dyDescent="0.2">
      <c r="A245" s="11">
        <v>721500</v>
      </c>
      <c r="B245" s="12" t="s">
        <v>564</v>
      </c>
      <c r="C245" s="55">
        <f>VLOOKUP($A245,'2025 Proportionate'!$A$2:$D$326,3,FALSE)</f>
        <v>2445.6666666666665</v>
      </c>
      <c r="D245" s="14">
        <f>VLOOKUP($A245,'2025 Proportionate'!$A$2:$E$326,5,FALSE)</f>
        <v>596754</v>
      </c>
      <c r="E245" s="15">
        <f>VLOOKUP($A245,'2025 Proportionate'!$A$2:$D$326,4,FALSE)</f>
        <v>2.30402662961131E-2</v>
      </c>
      <c r="F245" s="55">
        <v>2438.1666666666665</v>
      </c>
      <c r="G245" s="14">
        <v>557957</v>
      </c>
      <c r="H245" s="20">
        <v>2.2842465218681191E-2</v>
      </c>
      <c r="I245" s="16">
        <v>2460</v>
      </c>
      <c r="J245" s="14">
        <v>458283</v>
      </c>
      <c r="K245" s="20">
        <v>2.282518865343169E-2</v>
      </c>
      <c r="L245" s="16">
        <v>2761</v>
      </c>
      <c r="M245" s="14">
        <v>653336</v>
      </c>
      <c r="N245" s="20">
        <v>2.526063467230252E-2</v>
      </c>
      <c r="P245" s="18">
        <f t="shared" si="28"/>
        <v>1.0030760817554174</v>
      </c>
      <c r="Q245" s="19">
        <f t="shared" si="29"/>
        <v>7.5</v>
      </c>
      <c r="R245" s="14">
        <f t="shared" si="30"/>
        <v>38797</v>
      </c>
    </row>
    <row r="246" spans="1:18" s="12" customFormat="1" ht="14.25" customHeight="1" x14ac:dyDescent="0.2">
      <c r="A246" s="11">
        <v>721510</v>
      </c>
      <c r="B246" s="12" t="s">
        <v>565</v>
      </c>
      <c r="C246" s="55">
        <v>0</v>
      </c>
      <c r="D246" s="14">
        <v>0</v>
      </c>
      <c r="E246" s="15">
        <v>0</v>
      </c>
      <c r="F246" s="55">
        <v>0</v>
      </c>
      <c r="G246" s="14">
        <v>0</v>
      </c>
      <c r="H246" s="20">
        <v>0</v>
      </c>
      <c r="I246" s="16">
        <v>0</v>
      </c>
      <c r="J246" s="14">
        <v>0</v>
      </c>
      <c r="K246" s="20">
        <v>0</v>
      </c>
      <c r="L246" s="16">
        <v>0</v>
      </c>
      <c r="M246" s="14">
        <v>0</v>
      </c>
      <c r="N246" s="20">
        <v>0</v>
      </c>
      <c r="P246" s="18">
        <v>1</v>
      </c>
      <c r="Q246" s="19">
        <f t="shared" si="29"/>
        <v>0</v>
      </c>
      <c r="R246" s="14">
        <f t="shared" si="30"/>
        <v>0</v>
      </c>
    </row>
    <row r="247" spans="1:18" s="12" customFormat="1" ht="14.25" customHeight="1" x14ac:dyDescent="0.2">
      <c r="A247" s="11">
        <v>721520</v>
      </c>
      <c r="B247" s="12" t="s">
        <v>566</v>
      </c>
      <c r="C247" s="55">
        <f>VLOOKUP($A247,'2025 Proportionate'!$A$2:$D$326,3,FALSE)</f>
        <v>1683.1666666666667</v>
      </c>
      <c r="D247" s="14">
        <f>VLOOKUP($A247,'2025 Proportionate'!$A$2:$E$326,5,FALSE)</f>
        <v>410700</v>
      </c>
      <c r="E247" s="15">
        <f>VLOOKUP($A247,'2025 Proportionate'!$A$2:$D$326,4,FALSE)</f>
        <v>1.585686583920173E-2</v>
      </c>
      <c r="F247" s="55">
        <v>1690.5</v>
      </c>
      <c r="G247" s="14">
        <v>386859</v>
      </c>
      <c r="H247" s="20">
        <v>1.5837796480489667E-2</v>
      </c>
      <c r="I247" s="16">
        <v>1538.5</v>
      </c>
      <c r="J247" s="14">
        <v>286613</v>
      </c>
      <c r="K247" s="20">
        <v>1.4275021440367746E-2</v>
      </c>
      <c r="L247" s="16">
        <v>1597</v>
      </c>
      <c r="M247" s="14">
        <v>377899</v>
      </c>
      <c r="N247" s="20">
        <v>1.4611095100205404E-2</v>
      </c>
      <c r="P247" s="18">
        <f t="shared" ref="P247:P272" si="31">C247/F247</f>
        <v>0.99566203292911371</v>
      </c>
      <c r="Q247" s="19">
        <f t="shared" si="29"/>
        <v>-7.3333333333332575</v>
      </c>
      <c r="R247" s="14">
        <f t="shared" si="30"/>
        <v>23841</v>
      </c>
    </row>
    <row r="248" spans="1:18" s="12" customFormat="1" ht="14.25" customHeight="1" x14ac:dyDescent="0.2">
      <c r="A248" s="11">
        <v>721530</v>
      </c>
      <c r="B248" s="12" t="s">
        <v>567</v>
      </c>
      <c r="C248" s="55">
        <f>VLOOKUP($A248,'2025 Proportionate'!$A$2:$D$326,3,FALSE)</f>
        <v>144.83333333333334</v>
      </c>
      <c r="D248" s="14">
        <f>VLOOKUP($A248,'2025 Proportionate'!$A$2:$E$326,5,FALSE)</f>
        <v>35340</v>
      </c>
      <c r="E248" s="15">
        <f>VLOOKUP($A248,'2025 Proportionate'!$A$2:$D$326,4,FALSE)</f>
        <v>1.3644535512690667E-3</v>
      </c>
      <c r="F248" s="55">
        <v>138.5</v>
      </c>
      <c r="G248" s="14">
        <v>31695</v>
      </c>
      <c r="H248" s="20">
        <v>1.2975656980466247E-3</v>
      </c>
      <c r="I248" s="16">
        <v>138.33333333333334</v>
      </c>
      <c r="J248" s="14">
        <v>25771</v>
      </c>
      <c r="K248" s="20">
        <v>1.2835302562566602E-3</v>
      </c>
      <c r="L248" s="16">
        <v>133</v>
      </c>
      <c r="M248" s="14">
        <v>31472</v>
      </c>
      <c r="N248" s="20">
        <v>1.2168288342688284E-3</v>
      </c>
      <c r="P248" s="18">
        <f t="shared" si="31"/>
        <v>1.045728038507822</v>
      </c>
      <c r="Q248" s="19">
        <f t="shared" si="29"/>
        <v>6.3333333333333428</v>
      </c>
      <c r="R248" s="14">
        <f t="shared" si="30"/>
        <v>3645</v>
      </c>
    </row>
    <row r="249" spans="1:18" s="12" customFormat="1" ht="14.25" customHeight="1" x14ac:dyDescent="0.2">
      <c r="A249" s="11">
        <v>721540</v>
      </c>
      <c r="B249" s="12" t="s">
        <v>568</v>
      </c>
      <c r="C249" s="55">
        <f>VLOOKUP($A249,'2025 Proportionate'!$A$2:$D$326,3,FALSE)</f>
        <v>18.333333333333332</v>
      </c>
      <c r="D249" s="14">
        <f>VLOOKUP($A249,'2025 Proportionate'!$A$2:$E$326,5,FALSE)</f>
        <v>4473</v>
      </c>
      <c r="E249" s="15">
        <f>VLOOKUP($A249,'2025 Proportionate'!$A$2:$D$326,4,FALSE)</f>
        <v>1.7271563940114766E-4</v>
      </c>
      <c r="F249" s="55">
        <v>22</v>
      </c>
      <c r="G249" s="14">
        <v>5035</v>
      </c>
      <c r="H249" s="20">
        <v>2.0611151882329054E-4</v>
      </c>
      <c r="I249" s="16">
        <v>23</v>
      </c>
      <c r="J249" s="14">
        <v>4285</v>
      </c>
      <c r="K249" s="20">
        <v>2.1340623537761337E-4</v>
      </c>
      <c r="L249" s="16">
        <v>22</v>
      </c>
      <c r="M249" s="14">
        <v>5206</v>
      </c>
      <c r="N249" s="20">
        <v>2.0127995754822724E-4</v>
      </c>
      <c r="P249" s="18">
        <f t="shared" si="31"/>
        <v>0.83333333333333326</v>
      </c>
      <c r="Q249" s="19">
        <f t="shared" si="29"/>
        <v>-3.6666666666666679</v>
      </c>
      <c r="R249" s="14">
        <f t="shared" si="30"/>
        <v>-562</v>
      </c>
    </row>
    <row r="250" spans="1:18" s="12" customFormat="1" ht="14.25" customHeight="1" x14ac:dyDescent="0.2">
      <c r="A250" s="11">
        <v>721550</v>
      </c>
      <c r="B250" s="12" t="s">
        <v>569</v>
      </c>
      <c r="C250" s="55">
        <f>VLOOKUP($A250,'2025 Proportionate'!$A$2:$D$326,3,FALSE)</f>
        <v>62.5</v>
      </c>
      <c r="D250" s="14">
        <f>VLOOKUP($A250,'2025 Proportionate'!$A$2:$E$326,5,FALSE)</f>
        <v>15250</v>
      </c>
      <c r="E250" s="15">
        <f>VLOOKUP($A250,'2025 Proportionate'!$A$2:$D$326,4,FALSE)</f>
        <v>5.8880331614027622E-4</v>
      </c>
      <c r="F250" s="55">
        <v>62.666666666666664</v>
      </c>
      <c r="G250" s="14">
        <v>14341</v>
      </c>
      <c r="H250" s="20">
        <v>5.8710553846634279E-4</v>
      </c>
      <c r="I250" s="16">
        <v>72.666666666666671</v>
      </c>
      <c r="J250" s="14">
        <v>13537</v>
      </c>
      <c r="K250" s="20">
        <v>6.7423999003361908E-4</v>
      </c>
      <c r="L250" s="16">
        <v>72</v>
      </c>
      <c r="M250" s="14">
        <v>17037</v>
      </c>
      <c r="N250" s="20">
        <v>6.5873440652147101E-4</v>
      </c>
      <c r="P250" s="18">
        <f t="shared" si="31"/>
        <v>0.99734042553191493</v>
      </c>
      <c r="Q250" s="19">
        <f t="shared" si="29"/>
        <v>-0.1666666666666643</v>
      </c>
      <c r="R250" s="14">
        <f t="shared" si="30"/>
        <v>909</v>
      </c>
    </row>
    <row r="251" spans="1:18" s="12" customFormat="1" ht="14.25" customHeight="1" x14ac:dyDescent="0.2">
      <c r="A251" s="11">
        <v>721560</v>
      </c>
      <c r="B251" s="12" t="s">
        <v>570</v>
      </c>
      <c r="C251" s="55">
        <f>VLOOKUP($A251,'2025 Proportionate'!$A$2:$D$326,3,FALSE)</f>
        <v>333.33333333333331</v>
      </c>
      <c r="D251" s="14">
        <f>VLOOKUP($A251,'2025 Proportionate'!$A$2:$E$326,5,FALSE)</f>
        <v>81335</v>
      </c>
      <c r="E251" s="15">
        <f>VLOOKUP($A251,'2025 Proportionate'!$A$2:$D$326,4,FALSE)</f>
        <v>3.1402843527481394E-3</v>
      </c>
      <c r="F251" s="55">
        <v>337.33333333333331</v>
      </c>
      <c r="G251" s="14">
        <v>77196</v>
      </c>
      <c r="H251" s="20">
        <v>3.1603766219571216E-3</v>
      </c>
      <c r="I251" s="16">
        <v>343.33333333333331</v>
      </c>
      <c r="J251" s="14">
        <v>63961</v>
      </c>
      <c r="K251" s="20">
        <v>3.1856293107093009E-3</v>
      </c>
      <c r="L251" s="16">
        <v>360</v>
      </c>
      <c r="M251" s="14">
        <v>85187</v>
      </c>
      <c r="N251" s="20">
        <v>3.2936720326073548E-3</v>
      </c>
      <c r="P251" s="18">
        <f t="shared" si="31"/>
        <v>0.98814229249011853</v>
      </c>
      <c r="Q251" s="19">
        <f t="shared" si="29"/>
        <v>-4</v>
      </c>
      <c r="R251" s="14">
        <f t="shared" si="30"/>
        <v>4139</v>
      </c>
    </row>
    <row r="252" spans="1:18" s="12" customFormat="1" ht="14.25" customHeight="1" x14ac:dyDescent="0.2">
      <c r="A252" s="11">
        <v>721570</v>
      </c>
      <c r="B252" s="12" t="s">
        <v>571</v>
      </c>
      <c r="C252" s="55">
        <f>VLOOKUP($A252,'2025 Proportionate'!$A$2:$D$326,3,FALSE)</f>
        <v>944.66666666666663</v>
      </c>
      <c r="D252" s="14">
        <f>VLOOKUP($A252,'2025 Proportionate'!$A$2:$E$326,5,FALSE)</f>
        <v>230503</v>
      </c>
      <c r="E252" s="15">
        <f>VLOOKUP($A252,'2025 Proportionate'!$A$2:$D$326,4,FALSE)</f>
        <v>8.8995658556882268E-3</v>
      </c>
      <c r="F252" s="55">
        <v>910.5</v>
      </c>
      <c r="G252" s="14">
        <v>208361</v>
      </c>
      <c r="H252" s="20">
        <v>8.5302062676639121E-3</v>
      </c>
      <c r="I252" s="16">
        <v>976.5</v>
      </c>
      <c r="J252" s="14">
        <v>181916</v>
      </c>
      <c r="K252" s="20">
        <v>9.0604864715756288E-3</v>
      </c>
      <c r="L252" s="16">
        <v>1110</v>
      </c>
      <c r="M252" s="14">
        <v>262660</v>
      </c>
      <c r="N252" s="20">
        <v>1.0155488767206011E-2</v>
      </c>
      <c r="P252" s="18">
        <f t="shared" si="31"/>
        <v>1.037525169320886</v>
      </c>
      <c r="Q252" s="19">
        <f t="shared" si="29"/>
        <v>34.166666666666629</v>
      </c>
      <c r="R252" s="14">
        <f t="shared" si="30"/>
        <v>22142</v>
      </c>
    </row>
    <row r="253" spans="1:18" s="12" customFormat="1" ht="14.25" customHeight="1" x14ac:dyDescent="0.2">
      <c r="A253" s="11">
        <v>721590</v>
      </c>
      <c r="B253" s="12" t="s">
        <v>572</v>
      </c>
      <c r="C253" s="55">
        <f>VLOOKUP($A253,'2025 Proportionate'!$A$2:$D$326,3,FALSE)</f>
        <v>13.5</v>
      </c>
      <c r="D253" s="14">
        <f>VLOOKUP($A253,'2025 Proportionate'!$A$2:$E$326,5,FALSE)</f>
        <v>3294</v>
      </c>
      <c r="E253" s="15">
        <f>VLOOKUP($A253,'2025 Proportionate'!$A$2:$D$326,4,FALSE)</f>
        <v>1.2718151628629966E-4</v>
      </c>
      <c r="F253" s="55">
        <v>15.333333333333334</v>
      </c>
      <c r="G253" s="14">
        <v>3509</v>
      </c>
      <c r="H253" s="20">
        <v>1.4365348281623281E-4</v>
      </c>
      <c r="I253" s="16">
        <v>18.833333333333332</v>
      </c>
      <c r="J253" s="14">
        <v>3509</v>
      </c>
      <c r="K253" s="20">
        <v>1.7474568549036458E-4</v>
      </c>
      <c r="L253" s="16">
        <v>18</v>
      </c>
      <c r="M253" s="14">
        <v>4259</v>
      </c>
      <c r="N253" s="20">
        <v>1.6468360163036775E-4</v>
      </c>
      <c r="P253" s="18">
        <f t="shared" si="31"/>
        <v>0.88043478260869557</v>
      </c>
      <c r="Q253" s="19">
        <f t="shared" si="29"/>
        <v>-1.8333333333333339</v>
      </c>
      <c r="R253" s="14">
        <f t="shared" si="30"/>
        <v>-215</v>
      </c>
    </row>
    <row r="254" spans="1:18" s="12" customFormat="1" ht="14.25" customHeight="1" x14ac:dyDescent="0.2">
      <c r="A254" s="11">
        <v>721600</v>
      </c>
      <c r="B254" s="12" t="s">
        <v>573</v>
      </c>
      <c r="C254" s="55">
        <f>VLOOKUP($A254,'2025 Proportionate'!$A$2:$D$326,3,FALSE)</f>
        <v>36</v>
      </c>
      <c r="D254" s="14">
        <f>VLOOKUP($A254,'2025 Proportionate'!$A$2:$E$326,5,FALSE)</f>
        <v>8784</v>
      </c>
      <c r="E254" s="15">
        <f>VLOOKUP($A254,'2025 Proportionate'!$A$2:$D$326,4,FALSE)</f>
        <v>3.391507100967991E-4</v>
      </c>
      <c r="F254" s="55">
        <v>37.166666666666664</v>
      </c>
      <c r="G254" s="14">
        <v>8505</v>
      </c>
      <c r="H254" s="20">
        <v>3.4820355073934692E-4</v>
      </c>
      <c r="I254" s="16">
        <v>34.833333333333336</v>
      </c>
      <c r="J254" s="14">
        <v>6489</v>
      </c>
      <c r="K254" s="20">
        <v>3.2320219705739999E-4</v>
      </c>
      <c r="L254" s="16">
        <v>39</v>
      </c>
      <c r="M254" s="14">
        <v>9229</v>
      </c>
      <c r="N254" s="20">
        <v>3.5681447019913012E-4</v>
      </c>
      <c r="P254" s="18">
        <f t="shared" si="31"/>
        <v>0.96860986547085204</v>
      </c>
      <c r="Q254" s="19">
        <f t="shared" si="29"/>
        <v>-1.1666666666666643</v>
      </c>
      <c r="R254" s="14">
        <f t="shared" si="30"/>
        <v>279</v>
      </c>
    </row>
    <row r="255" spans="1:18" s="12" customFormat="1" ht="14.25" customHeight="1" x14ac:dyDescent="0.2">
      <c r="A255" s="11">
        <v>721610</v>
      </c>
      <c r="B255" s="12" t="s">
        <v>574</v>
      </c>
      <c r="C255" s="55">
        <f>VLOOKUP($A255,'2025 Proportionate'!$A$2:$D$326,3,FALSE)</f>
        <v>45.5</v>
      </c>
      <c r="D255" s="14">
        <f>VLOOKUP($A255,'2025 Proportionate'!$A$2:$E$326,5,FALSE)</f>
        <v>11102</v>
      </c>
      <c r="E255" s="15">
        <f>VLOOKUP($A255,'2025 Proportionate'!$A$2:$D$326,4,FALSE)</f>
        <v>4.2864881415012108E-4</v>
      </c>
      <c r="F255" s="55">
        <v>45.666666666666664</v>
      </c>
      <c r="G255" s="14">
        <v>10450</v>
      </c>
      <c r="H255" s="20">
        <v>4.2783754664834554E-4</v>
      </c>
      <c r="I255" s="16">
        <v>42.333333333333336</v>
      </c>
      <c r="J255" s="14">
        <v>7886</v>
      </c>
      <c r="K255" s="20">
        <v>3.9279118685444785E-4</v>
      </c>
      <c r="L255" s="16">
        <v>41</v>
      </c>
      <c r="M255" s="14">
        <v>9702</v>
      </c>
      <c r="N255" s="20">
        <v>3.7511264815805987E-4</v>
      </c>
      <c r="P255" s="18">
        <f t="shared" si="31"/>
        <v>0.99635036496350371</v>
      </c>
      <c r="Q255" s="19">
        <f t="shared" si="29"/>
        <v>-0.1666666666666643</v>
      </c>
      <c r="R255" s="14">
        <f t="shared" si="30"/>
        <v>652</v>
      </c>
    </row>
    <row r="256" spans="1:18" s="12" customFormat="1" ht="14.25" customHeight="1" x14ac:dyDescent="0.2">
      <c r="A256" s="11">
        <v>721620</v>
      </c>
      <c r="B256" s="12" t="s">
        <v>575</v>
      </c>
      <c r="C256" s="55">
        <f>VLOOKUP($A256,'2025 Proportionate'!$A$2:$D$326,3,FALSE)</f>
        <v>44</v>
      </c>
      <c r="D256" s="14">
        <f>VLOOKUP($A256,'2025 Proportionate'!$A$2:$E$326,5,FALSE)</f>
        <v>10736</v>
      </c>
      <c r="E256" s="15">
        <f>VLOOKUP($A256,'2025 Proportionate'!$A$2:$D$326,4,FALSE)</f>
        <v>4.1451753456275446E-4</v>
      </c>
      <c r="F256" s="55">
        <v>42.333333333333336</v>
      </c>
      <c r="G256" s="14">
        <v>9688</v>
      </c>
      <c r="H256" s="20">
        <v>3.9660852864481668E-4</v>
      </c>
      <c r="I256" s="16">
        <v>46</v>
      </c>
      <c r="J256" s="14">
        <v>8570</v>
      </c>
      <c r="K256" s="20">
        <v>4.2681247075522673E-4</v>
      </c>
      <c r="L256" s="16">
        <v>47</v>
      </c>
      <c r="M256" s="14">
        <v>11122</v>
      </c>
      <c r="N256" s="20">
        <v>4.300071820348491E-4</v>
      </c>
      <c r="P256" s="18">
        <f t="shared" si="31"/>
        <v>1.0393700787401574</v>
      </c>
      <c r="Q256" s="19">
        <f t="shared" si="29"/>
        <v>1.6666666666666643</v>
      </c>
      <c r="R256" s="14">
        <f t="shared" si="30"/>
        <v>1048</v>
      </c>
    </row>
    <row r="257" spans="1:18" s="12" customFormat="1" ht="14.25" customHeight="1" x14ac:dyDescent="0.2">
      <c r="A257" s="11">
        <v>721630</v>
      </c>
      <c r="B257" s="12" t="s">
        <v>576</v>
      </c>
      <c r="C257" s="55">
        <f>VLOOKUP($A257,'2025 Proportionate'!$A$2:$D$326,3,FALSE)</f>
        <v>104.83333333333333</v>
      </c>
      <c r="D257" s="14">
        <f>VLOOKUP($A257,'2025 Proportionate'!$A$2:$E$326,5,FALSE)</f>
        <v>25580</v>
      </c>
      <c r="E257" s="15">
        <f>VLOOKUP($A257,'2025 Proportionate'!$A$2:$D$326,4,FALSE)</f>
        <v>9.8761942893928981E-4</v>
      </c>
      <c r="F257" s="55">
        <v>105</v>
      </c>
      <c r="G257" s="14">
        <v>24028</v>
      </c>
      <c r="H257" s="20">
        <v>9.8371406711115941E-4</v>
      </c>
      <c r="I257" s="16">
        <v>104</v>
      </c>
      <c r="J257" s="14">
        <v>19375</v>
      </c>
      <c r="K257" s="20">
        <v>9.6496732518573007E-4</v>
      </c>
      <c r="L257" s="16">
        <v>106</v>
      </c>
      <c r="M257" s="14">
        <v>25083</v>
      </c>
      <c r="N257" s="20">
        <v>9.6980343182327667E-4</v>
      </c>
      <c r="P257" s="18">
        <f t="shared" si="31"/>
        <v>0.99841269841269842</v>
      </c>
      <c r="Q257" s="19">
        <f t="shared" si="29"/>
        <v>-0.1666666666666714</v>
      </c>
      <c r="R257" s="14">
        <f t="shared" si="30"/>
        <v>1552</v>
      </c>
    </row>
    <row r="258" spans="1:18" s="12" customFormat="1" ht="14.25" customHeight="1" x14ac:dyDescent="0.2">
      <c r="A258" s="11">
        <v>721640</v>
      </c>
      <c r="B258" s="12" t="s">
        <v>577</v>
      </c>
      <c r="C258" s="55">
        <f>VLOOKUP($A258,'2025 Proportionate'!$A$2:$D$326,3,FALSE)</f>
        <v>264.5</v>
      </c>
      <c r="D258" s="14">
        <f>VLOOKUP($A258,'2025 Proportionate'!$A$2:$E$326,5,FALSE)</f>
        <v>64539</v>
      </c>
      <c r="E258" s="15">
        <f>VLOOKUP($A258,'2025 Proportionate'!$A$2:$D$326,4,FALSE)</f>
        <v>2.491815633905649E-3</v>
      </c>
      <c r="F258" s="55">
        <v>263.33333333333331</v>
      </c>
      <c r="G258" s="14">
        <v>60262</v>
      </c>
      <c r="H258" s="20">
        <v>2.4670924222787807E-3</v>
      </c>
      <c r="I258" s="16">
        <v>258.16666666666669</v>
      </c>
      <c r="J258" s="14">
        <v>48095</v>
      </c>
      <c r="K258" s="20">
        <v>2.3954076710139358E-3</v>
      </c>
      <c r="L258" s="16">
        <v>269</v>
      </c>
      <c r="M258" s="14">
        <v>63654</v>
      </c>
      <c r="N258" s="20">
        <v>2.4611049354760512E-3</v>
      </c>
      <c r="P258" s="18">
        <f t="shared" si="31"/>
        <v>1.0044303797468355</v>
      </c>
      <c r="Q258" s="19">
        <f t="shared" si="29"/>
        <v>1.1666666666666856</v>
      </c>
      <c r="R258" s="14">
        <f t="shared" si="30"/>
        <v>4277</v>
      </c>
    </row>
    <row r="259" spans="1:18" s="12" customFormat="1" ht="14.25" customHeight="1" x14ac:dyDescent="0.2">
      <c r="A259" s="11">
        <v>721650</v>
      </c>
      <c r="B259" s="12" t="s">
        <v>578</v>
      </c>
      <c r="C259" s="55">
        <f>VLOOKUP($A259,'2025 Proportionate'!$A$2:$D$326,3,FALSE)</f>
        <v>11</v>
      </c>
      <c r="D259" s="14">
        <f>VLOOKUP($A259,'2025 Proportionate'!$A$2:$E$326,5,FALSE)</f>
        <v>2684</v>
      </c>
      <c r="E259" s="15">
        <f>VLOOKUP($A259,'2025 Proportionate'!$A$2:$D$326,4,FALSE)</f>
        <v>1.0362938364068861E-4</v>
      </c>
      <c r="F259" s="55">
        <v>11</v>
      </c>
      <c r="G259" s="14">
        <v>2517</v>
      </c>
      <c r="H259" s="20">
        <v>1.0305575941164527E-4</v>
      </c>
      <c r="I259" s="16">
        <v>9.6666666666666661</v>
      </c>
      <c r="J259" s="14">
        <v>1801</v>
      </c>
      <c r="K259" s="20">
        <v>8.9692475738417215E-5</v>
      </c>
      <c r="L259" s="16">
        <v>9</v>
      </c>
      <c r="M259" s="14">
        <v>2130</v>
      </c>
      <c r="N259" s="20">
        <v>8.2341800815183876E-5</v>
      </c>
      <c r="P259" s="18">
        <f t="shared" si="31"/>
        <v>1</v>
      </c>
      <c r="Q259" s="19">
        <f t="shared" si="29"/>
        <v>0</v>
      </c>
      <c r="R259" s="14">
        <f t="shared" si="30"/>
        <v>167</v>
      </c>
    </row>
    <row r="260" spans="1:18" s="12" customFormat="1" ht="14.25" customHeight="1" x14ac:dyDescent="0.2">
      <c r="A260" s="11">
        <v>721660</v>
      </c>
      <c r="B260" s="12" t="s">
        <v>579</v>
      </c>
      <c r="C260" s="55">
        <f>VLOOKUP($A260,'2025 Proportionate'!$A$2:$D$326,3,FALSE)</f>
        <v>656.66666666666663</v>
      </c>
      <c r="D260" s="14">
        <f>VLOOKUP($A260,'2025 Proportionate'!$A$2:$E$326,5,FALSE)</f>
        <v>160230</v>
      </c>
      <c r="E260" s="15">
        <f>VLOOKUP($A260,'2025 Proportionate'!$A$2:$D$326,4,FALSE)</f>
        <v>6.1863601749138344E-3</v>
      </c>
      <c r="F260" s="55">
        <v>677</v>
      </c>
      <c r="G260" s="14">
        <v>154927</v>
      </c>
      <c r="H260" s="20">
        <v>6.3426135565167142E-3</v>
      </c>
      <c r="I260" s="16">
        <v>615.66666666666663</v>
      </c>
      <c r="J260" s="14">
        <v>114695</v>
      </c>
      <c r="K260" s="20">
        <v>5.7124828513398828E-3</v>
      </c>
      <c r="L260" s="16">
        <v>1172</v>
      </c>
      <c r="M260" s="14">
        <v>277331</v>
      </c>
      <c r="N260" s="20">
        <v>1.0722732283932833E-2</v>
      </c>
      <c r="P260" s="18">
        <f t="shared" si="31"/>
        <v>0.96996553421959619</v>
      </c>
      <c r="Q260" s="19">
        <f t="shared" si="29"/>
        <v>-20.333333333333371</v>
      </c>
      <c r="R260" s="14">
        <f t="shared" si="30"/>
        <v>5303</v>
      </c>
    </row>
    <row r="261" spans="1:18" s="12" customFormat="1" ht="14.25" customHeight="1" x14ac:dyDescent="0.2">
      <c r="A261" s="11">
        <v>721670</v>
      </c>
      <c r="B261" s="12" t="s">
        <v>580</v>
      </c>
      <c r="C261" s="55">
        <f>VLOOKUP($A261,'2025 Proportionate'!$A$2:$D$326,3,FALSE)</f>
        <v>1340.1666666666667</v>
      </c>
      <c r="D261" s="14">
        <f>VLOOKUP($A261,'2025 Proportionate'!$A$2:$E$326,5,FALSE)</f>
        <v>327007</v>
      </c>
      <c r="E261" s="15">
        <f>VLOOKUP($A261,'2025 Proportionate'!$A$2:$D$326,4,FALSE)</f>
        <v>1.2625513240223896E-2</v>
      </c>
      <c r="F261" s="55">
        <v>1321.1666666666667</v>
      </c>
      <c r="G261" s="14">
        <v>302340</v>
      </c>
      <c r="H261" s="20">
        <v>1.237762128569867E-2</v>
      </c>
      <c r="I261" s="16">
        <v>1218.5</v>
      </c>
      <c r="J261" s="14">
        <v>226999</v>
      </c>
      <c r="K261" s="20">
        <v>1.1305891209027039E-2</v>
      </c>
      <c r="L261" s="16">
        <v>1019</v>
      </c>
      <c r="M261" s="14">
        <v>241126</v>
      </c>
      <c r="N261" s="20">
        <v>9.3229216700747072E-3</v>
      </c>
      <c r="P261" s="18">
        <f t="shared" si="31"/>
        <v>1.0143812287119969</v>
      </c>
      <c r="Q261" s="19">
        <f t="shared" si="29"/>
        <v>19</v>
      </c>
      <c r="R261" s="14">
        <f t="shared" si="30"/>
        <v>24667</v>
      </c>
    </row>
    <row r="262" spans="1:18" s="12" customFormat="1" ht="14.25" customHeight="1" x14ac:dyDescent="0.2">
      <c r="A262" s="11">
        <v>721680</v>
      </c>
      <c r="B262" s="12" t="s">
        <v>581</v>
      </c>
      <c r="C262" s="55">
        <f>VLOOKUP($A262,'2025 Proportionate'!$A$2:$D$326,3,FALSE)</f>
        <v>108.5</v>
      </c>
      <c r="D262" s="14">
        <f>VLOOKUP($A262,'2025 Proportionate'!$A$2:$E$326,5,FALSE)</f>
        <v>26474</v>
      </c>
      <c r="E262" s="15">
        <f>VLOOKUP($A262,'2025 Proportionate'!$A$2:$D$326,4,FALSE)</f>
        <v>1.0221625568195194E-3</v>
      </c>
      <c r="F262" s="55">
        <v>106.83333333333333</v>
      </c>
      <c r="G262" s="14">
        <v>24448</v>
      </c>
      <c r="H262" s="20">
        <v>1.0008900270131002E-3</v>
      </c>
      <c r="I262" s="16">
        <v>111.66666666666667</v>
      </c>
      <c r="J262" s="14">
        <v>20803</v>
      </c>
      <c r="K262" s="20">
        <v>1.0361027369782678E-3</v>
      </c>
      <c r="L262" s="16">
        <v>115</v>
      </c>
      <c r="M262" s="14">
        <v>27212</v>
      </c>
      <c r="N262" s="20">
        <v>1.0521452326384606E-3</v>
      </c>
      <c r="P262" s="18">
        <f t="shared" si="31"/>
        <v>1.0156006240249611</v>
      </c>
      <c r="Q262" s="19">
        <f t="shared" si="29"/>
        <v>1.6666666666666714</v>
      </c>
      <c r="R262" s="14">
        <f t="shared" si="30"/>
        <v>2026</v>
      </c>
    </row>
    <row r="263" spans="1:18" s="12" customFormat="1" ht="14.25" customHeight="1" x14ac:dyDescent="0.2">
      <c r="A263" s="11">
        <v>721690</v>
      </c>
      <c r="B263" s="12" t="s">
        <v>582</v>
      </c>
      <c r="C263" s="55">
        <f>VLOOKUP($A263,'2025 Proportionate'!$A$2:$D$326,3,FALSE)</f>
        <v>933</v>
      </c>
      <c r="D263" s="14">
        <f>VLOOKUP($A263,'2025 Proportionate'!$A$2:$E$326,5,FALSE)</f>
        <v>227656</v>
      </c>
      <c r="E263" s="15">
        <f>VLOOKUP($A263,'2025 Proportionate'!$A$2:$D$326,4,FALSE)</f>
        <v>8.7896559033420422E-3</v>
      </c>
      <c r="F263" s="55">
        <v>935.16666666666663</v>
      </c>
      <c r="G263" s="14">
        <v>214006</v>
      </c>
      <c r="H263" s="20">
        <v>8.761301000890025E-3</v>
      </c>
      <c r="I263" s="16">
        <v>1035.1666666666667</v>
      </c>
      <c r="J263" s="14">
        <v>192845</v>
      </c>
      <c r="K263" s="20">
        <v>9.6048270139880935E-3</v>
      </c>
      <c r="L263" s="16">
        <v>1152</v>
      </c>
      <c r="M263" s="14">
        <v>272598</v>
      </c>
      <c r="N263" s="20">
        <v>1.0539750504343536E-2</v>
      </c>
      <c r="P263" s="18">
        <f t="shared" si="31"/>
        <v>0.99768312243806812</v>
      </c>
      <c r="Q263" s="19">
        <f t="shared" ref="Q263:Q294" si="32">C263-F263</f>
        <v>-2.1666666666666288</v>
      </c>
      <c r="R263" s="14">
        <f t="shared" ref="R263:R294" si="33">D263-G263</f>
        <v>13650</v>
      </c>
    </row>
    <row r="264" spans="1:18" s="12" customFormat="1" ht="14.25" customHeight="1" x14ac:dyDescent="0.2">
      <c r="A264" s="11">
        <v>721700</v>
      </c>
      <c r="B264" s="12" t="s">
        <v>583</v>
      </c>
      <c r="C264" s="55">
        <f>VLOOKUP($A264,'2025 Proportionate'!$A$2:$D$326,3,FALSE)</f>
        <v>23</v>
      </c>
      <c r="D264" s="14">
        <f>VLOOKUP($A264,'2025 Proportionate'!$A$2:$E$326,5,FALSE)</f>
        <v>5612</v>
      </c>
      <c r="E264" s="15">
        <f>VLOOKUP($A264,'2025 Proportionate'!$A$2:$D$326,4,FALSE)</f>
        <v>2.1667962033962163E-4</v>
      </c>
      <c r="F264" s="55">
        <v>25.333333333333332</v>
      </c>
      <c r="G264" s="14">
        <v>5797</v>
      </c>
      <c r="H264" s="20">
        <v>2.3734053682681941E-4</v>
      </c>
      <c r="I264" s="16">
        <v>31.166666666666668</v>
      </c>
      <c r="J264" s="14">
        <v>5806</v>
      </c>
      <c r="K264" s="20">
        <v>2.8918091315662106E-4</v>
      </c>
      <c r="L264" s="16">
        <v>31</v>
      </c>
      <c r="M264" s="14">
        <v>7336</v>
      </c>
      <c r="N264" s="20">
        <v>2.8362175836341109E-4</v>
      </c>
      <c r="P264" s="18">
        <f t="shared" si="31"/>
        <v>0.90789473684210531</v>
      </c>
      <c r="Q264" s="19">
        <f t="shared" si="32"/>
        <v>-2.3333333333333321</v>
      </c>
      <c r="R264" s="14">
        <f t="shared" si="33"/>
        <v>-185</v>
      </c>
    </row>
    <row r="265" spans="1:18" s="12" customFormat="1" ht="14.25" customHeight="1" x14ac:dyDescent="0.2">
      <c r="A265" s="11">
        <v>721710</v>
      </c>
      <c r="B265" s="12" t="s">
        <v>584</v>
      </c>
      <c r="C265" s="55">
        <f>VLOOKUP($A265,'2025 Proportionate'!$A$2:$D$326,3,FALSE)</f>
        <v>1563.6666666666667</v>
      </c>
      <c r="D265" s="14">
        <f>VLOOKUP($A265,'2025 Proportionate'!$A$2:$E$326,5,FALSE)</f>
        <v>381542</v>
      </c>
      <c r="E265" s="15">
        <f>VLOOKUP($A265,'2025 Proportionate'!$A$2:$D$326,4,FALSE)</f>
        <v>1.4731073898741523E-2</v>
      </c>
      <c r="F265" s="55">
        <v>1573.6666666666667</v>
      </c>
      <c r="G265" s="14">
        <v>360122</v>
      </c>
      <c r="H265" s="20">
        <v>1.4743219399465981E-2</v>
      </c>
      <c r="I265" s="16">
        <v>1501.3333333333333</v>
      </c>
      <c r="J265" s="14">
        <v>279689</v>
      </c>
      <c r="K265" s="20">
        <v>1.3930169335373487E-2</v>
      </c>
      <c r="L265" s="16">
        <v>1684</v>
      </c>
      <c r="M265" s="14">
        <v>398485</v>
      </c>
      <c r="N265" s="20">
        <v>1.5407065841418849E-2</v>
      </c>
      <c r="P265" s="18">
        <f t="shared" si="31"/>
        <v>0.99364541410718066</v>
      </c>
      <c r="Q265" s="19">
        <f t="shared" si="32"/>
        <v>-10</v>
      </c>
      <c r="R265" s="14">
        <f t="shared" si="33"/>
        <v>21420</v>
      </c>
    </row>
    <row r="266" spans="1:18" s="12" customFormat="1" ht="14.25" customHeight="1" x14ac:dyDescent="0.2">
      <c r="A266" s="11">
        <v>721720</v>
      </c>
      <c r="B266" s="12" t="s">
        <v>585</v>
      </c>
      <c r="C266" s="55">
        <f>VLOOKUP($A266,'2025 Proportionate'!$A$2:$D$326,3,FALSE)</f>
        <v>11</v>
      </c>
      <c r="D266" s="14">
        <f>VLOOKUP($A266,'2025 Proportionate'!$A$2:$E$326,5,FALSE)</f>
        <v>2684</v>
      </c>
      <c r="E266" s="15">
        <f>VLOOKUP($A266,'2025 Proportionate'!$A$2:$D$326,4,FALSE)</f>
        <v>1.0362938364068861E-4</v>
      </c>
      <c r="F266" s="55">
        <v>11</v>
      </c>
      <c r="G266" s="14">
        <v>2517</v>
      </c>
      <c r="H266" s="20">
        <v>1.0305575941164527E-4</v>
      </c>
      <c r="I266" s="16">
        <v>13</v>
      </c>
      <c r="J266" s="14">
        <v>2422</v>
      </c>
      <c r="K266" s="20">
        <v>1.2062091564821626E-4</v>
      </c>
      <c r="L266" s="16">
        <v>11</v>
      </c>
      <c r="M266" s="14">
        <v>2603</v>
      </c>
      <c r="N266" s="20">
        <v>1.0063997877411362E-4</v>
      </c>
      <c r="P266" s="18">
        <f t="shared" si="31"/>
        <v>1</v>
      </c>
      <c r="Q266" s="19">
        <f t="shared" si="32"/>
        <v>0</v>
      </c>
      <c r="R266" s="14">
        <f t="shared" si="33"/>
        <v>167</v>
      </c>
    </row>
    <row r="267" spans="1:18" s="12" customFormat="1" ht="14.25" customHeight="1" x14ac:dyDescent="0.2">
      <c r="A267" s="11">
        <v>721730</v>
      </c>
      <c r="B267" s="12" t="s">
        <v>586</v>
      </c>
      <c r="C267" s="55">
        <f>VLOOKUP($A267,'2025 Proportionate'!$A$2:$D$326,3,FALSE)</f>
        <v>75.333333333333329</v>
      </c>
      <c r="D267" s="14">
        <f>VLOOKUP($A267,'2025 Proportionate'!$A$2:$E$326,5,FALSE)</f>
        <v>18382</v>
      </c>
      <c r="E267" s="15">
        <f>VLOOKUP($A267,'2025 Proportionate'!$A$2:$D$326,4,FALSE)</f>
        <v>7.097042637210795E-4</v>
      </c>
      <c r="F267" s="55">
        <v>65.166666666666671</v>
      </c>
      <c r="G267" s="14">
        <v>14913</v>
      </c>
      <c r="H267" s="20">
        <v>6.1052730196898945E-4</v>
      </c>
      <c r="I267" s="16">
        <v>68.5</v>
      </c>
      <c r="J267" s="14">
        <v>12761</v>
      </c>
      <c r="K267" s="20">
        <v>6.3557944014637025E-4</v>
      </c>
      <c r="L267" s="16">
        <v>77</v>
      </c>
      <c r="M267" s="14">
        <v>18221</v>
      </c>
      <c r="N267" s="20">
        <v>7.0447985141879532E-4</v>
      </c>
      <c r="P267" s="18">
        <f t="shared" si="31"/>
        <v>1.156010230179028</v>
      </c>
      <c r="Q267" s="19">
        <f t="shared" si="32"/>
        <v>10.166666666666657</v>
      </c>
      <c r="R267" s="14">
        <f t="shared" si="33"/>
        <v>3469</v>
      </c>
    </row>
    <row r="268" spans="1:18" s="12" customFormat="1" ht="14.25" customHeight="1" x14ac:dyDescent="0.2">
      <c r="A268" s="11">
        <v>721740</v>
      </c>
      <c r="B268" s="12" t="s">
        <v>587</v>
      </c>
      <c r="C268" s="55">
        <f>VLOOKUP($A268,'2025 Proportionate'!$A$2:$D$326,3,FALSE)</f>
        <v>12</v>
      </c>
      <c r="D268" s="14">
        <f>VLOOKUP($A268,'2025 Proportionate'!$A$2:$E$326,5,FALSE)</f>
        <v>2928</v>
      </c>
      <c r="E268" s="15">
        <f>VLOOKUP($A268,'2025 Proportionate'!$A$2:$D$326,4,FALSE)</f>
        <v>1.1305023669893302E-4</v>
      </c>
      <c r="F268" s="55">
        <v>12</v>
      </c>
      <c r="G268" s="14">
        <v>2746</v>
      </c>
      <c r="H268" s="20">
        <v>1.1242446481270394E-4</v>
      </c>
      <c r="I268" s="16">
        <v>9.8333333333333339</v>
      </c>
      <c r="J268" s="14">
        <v>1832</v>
      </c>
      <c r="K268" s="20">
        <v>9.1238897733907174E-5</v>
      </c>
      <c r="L268" s="16">
        <v>10</v>
      </c>
      <c r="M268" s="14">
        <v>2366</v>
      </c>
      <c r="N268" s="20">
        <v>9.1490889794648749E-5</v>
      </c>
      <c r="P268" s="18">
        <f t="shared" si="31"/>
        <v>1</v>
      </c>
      <c r="Q268" s="19">
        <f t="shared" si="32"/>
        <v>0</v>
      </c>
      <c r="R268" s="14">
        <f t="shared" si="33"/>
        <v>182</v>
      </c>
    </row>
    <row r="269" spans="1:18" s="12" customFormat="1" ht="14.25" customHeight="1" x14ac:dyDescent="0.2">
      <c r="A269" s="11">
        <v>721750</v>
      </c>
      <c r="B269" s="12" t="s">
        <v>588</v>
      </c>
      <c r="C269" s="55">
        <f>VLOOKUP($A269,'2025 Proportionate'!$A$2:$D$326,3,FALSE)</f>
        <v>46.5</v>
      </c>
      <c r="D269" s="14">
        <f>VLOOKUP($A269,'2025 Proportionate'!$A$2:$E$326,5,FALSE)</f>
        <v>11346</v>
      </c>
      <c r="E269" s="15">
        <f>VLOOKUP($A269,'2025 Proportionate'!$A$2:$D$326,4,FALSE)</f>
        <v>4.3806966720836546E-4</v>
      </c>
      <c r="F269" s="55">
        <v>46.5</v>
      </c>
      <c r="G269" s="14">
        <v>10641</v>
      </c>
      <c r="H269" s="20">
        <v>4.3564480114922775E-4</v>
      </c>
      <c r="I269" s="16">
        <v>49</v>
      </c>
      <c r="J269" s="14">
        <v>9128</v>
      </c>
      <c r="K269" s="20">
        <v>4.5464806667404588E-4</v>
      </c>
      <c r="L269" s="16">
        <v>51</v>
      </c>
      <c r="M269" s="14">
        <v>12068</v>
      </c>
      <c r="N269" s="20">
        <v>4.6660353795270859E-4</v>
      </c>
      <c r="P269" s="18">
        <f t="shared" si="31"/>
        <v>1</v>
      </c>
      <c r="Q269" s="19">
        <f t="shared" si="32"/>
        <v>0</v>
      </c>
      <c r="R269" s="14">
        <f t="shared" si="33"/>
        <v>705</v>
      </c>
    </row>
    <row r="270" spans="1:18" s="12" customFormat="1" ht="14.25" customHeight="1" x14ac:dyDescent="0.2">
      <c r="A270" s="11">
        <v>721760</v>
      </c>
      <c r="B270" s="12" t="s">
        <v>589</v>
      </c>
      <c r="C270" s="55">
        <f>VLOOKUP($A270,'2025 Proportionate'!$A$2:$D$326,3,FALSE)</f>
        <v>15.333333333333334</v>
      </c>
      <c r="D270" s="14">
        <f>VLOOKUP($A270,'2025 Proportionate'!$A$2:$E$326,5,FALSE)</f>
        <v>3741</v>
      </c>
      <c r="E270" s="15">
        <f>VLOOKUP($A270,'2025 Proportionate'!$A$2:$D$326,4,FALSE)</f>
        <v>1.4445308022641444E-4</v>
      </c>
      <c r="F270" s="55">
        <v>14.166666666666666</v>
      </c>
      <c r="G270" s="14">
        <v>3242</v>
      </c>
      <c r="H270" s="20">
        <v>1.3272332651499769E-4</v>
      </c>
      <c r="I270" s="16">
        <v>15.666666666666666</v>
      </c>
      <c r="J270" s="14">
        <v>2919</v>
      </c>
      <c r="K270" s="20">
        <v>1.4536366757605549E-4</v>
      </c>
      <c r="L270" s="16">
        <v>17</v>
      </c>
      <c r="M270" s="14">
        <v>4023</v>
      </c>
      <c r="N270" s="20">
        <v>1.5553451265090288E-4</v>
      </c>
      <c r="P270" s="18">
        <f t="shared" si="31"/>
        <v>1.0823529411764707</v>
      </c>
      <c r="Q270" s="19">
        <f t="shared" si="32"/>
        <v>1.1666666666666679</v>
      </c>
      <c r="R270" s="14">
        <f t="shared" si="33"/>
        <v>499</v>
      </c>
    </row>
    <row r="271" spans="1:18" s="12" customFormat="1" ht="14.25" customHeight="1" x14ac:dyDescent="0.2">
      <c r="A271" s="11">
        <v>721770</v>
      </c>
      <c r="B271" s="12" t="s">
        <v>590</v>
      </c>
      <c r="C271" s="55">
        <f>VLOOKUP($A271,'2025 Proportionate'!$A$2:$D$326,3,FALSE)</f>
        <v>43.5</v>
      </c>
      <c r="D271" s="14">
        <f>VLOOKUP($A271,'2025 Proportionate'!$A$2:$E$326,5,FALSE)</f>
        <v>10614</v>
      </c>
      <c r="E271" s="15">
        <f>VLOOKUP($A271,'2025 Proportionate'!$A$2:$D$326,4,FALSE)</f>
        <v>4.0980710803363221E-4</v>
      </c>
      <c r="F271" s="55">
        <v>42.333333333333336</v>
      </c>
      <c r="G271" s="14">
        <v>9688</v>
      </c>
      <c r="H271" s="20">
        <v>3.9660852864481668E-4</v>
      </c>
      <c r="I271" s="16">
        <v>37.833333333333336</v>
      </c>
      <c r="J271" s="14">
        <v>7048</v>
      </c>
      <c r="K271" s="20">
        <v>3.5103779297621915E-4</v>
      </c>
      <c r="L271" s="16">
        <v>38</v>
      </c>
      <c r="M271" s="14">
        <v>8992</v>
      </c>
      <c r="N271" s="20">
        <v>3.4766538121966525E-4</v>
      </c>
      <c r="P271" s="18">
        <f t="shared" si="31"/>
        <v>1.0275590551181102</v>
      </c>
      <c r="Q271" s="19">
        <f t="shared" si="32"/>
        <v>1.1666666666666643</v>
      </c>
      <c r="R271" s="14">
        <f t="shared" si="33"/>
        <v>926</v>
      </c>
    </row>
    <row r="272" spans="1:18" s="12" customFormat="1" ht="14.25" customHeight="1" x14ac:dyDescent="0.2">
      <c r="A272" s="11">
        <v>721780</v>
      </c>
      <c r="B272" s="12" t="s">
        <v>591</v>
      </c>
      <c r="C272" s="55">
        <f>VLOOKUP($A272,'2025 Proportionate'!$A$2:$D$326,3,FALSE)</f>
        <v>290.16666666666669</v>
      </c>
      <c r="D272" s="14">
        <f>VLOOKUP($A272,'2025 Proportionate'!$A$2:$E$326,5,FALSE)</f>
        <v>70802</v>
      </c>
      <c r="E272" s="15">
        <f>VLOOKUP($A272,'2025 Proportionate'!$A$2:$D$326,4,FALSE)</f>
        <v>2.7336175290672555E-3</v>
      </c>
      <c r="F272" s="55">
        <v>295.33333333333331</v>
      </c>
      <c r="G272" s="14">
        <v>67585</v>
      </c>
      <c r="H272" s="20">
        <v>2.7668909951126578E-3</v>
      </c>
      <c r="I272" s="16">
        <v>332.83333333333331</v>
      </c>
      <c r="J272" s="14">
        <v>62005</v>
      </c>
      <c r="K272" s="20">
        <v>3.088204724993434E-3</v>
      </c>
      <c r="L272" s="16">
        <v>337</v>
      </c>
      <c r="M272" s="14">
        <v>79744</v>
      </c>
      <c r="N272" s="20">
        <v>3.0832429860796627E-3</v>
      </c>
      <c r="P272" s="18">
        <f t="shared" si="31"/>
        <v>0.98250564334085788</v>
      </c>
      <c r="Q272" s="19">
        <f t="shared" si="32"/>
        <v>-5.1666666666666288</v>
      </c>
      <c r="R272" s="14">
        <f t="shared" si="33"/>
        <v>3217</v>
      </c>
    </row>
    <row r="273" spans="1:18" s="12" customFormat="1" ht="14.25" customHeight="1" x14ac:dyDescent="0.2">
      <c r="A273" s="11">
        <v>721790</v>
      </c>
      <c r="B273" s="12" t="s">
        <v>592</v>
      </c>
      <c r="C273" s="55">
        <v>0</v>
      </c>
      <c r="D273" s="14">
        <v>0</v>
      </c>
      <c r="E273" s="15">
        <v>0</v>
      </c>
      <c r="F273" s="55">
        <v>0</v>
      </c>
      <c r="G273" s="14">
        <v>0</v>
      </c>
      <c r="H273" s="20">
        <v>0</v>
      </c>
      <c r="I273" s="16">
        <v>0</v>
      </c>
      <c r="J273" s="14">
        <v>0</v>
      </c>
      <c r="K273" s="20">
        <v>0</v>
      </c>
      <c r="L273" s="16">
        <v>0</v>
      </c>
      <c r="M273" s="14">
        <v>0</v>
      </c>
      <c r="N273" s="20">
        <v>0</v>
      </c>
      <c r="P273" s="18">
        <v>1</v>
      </c>
      <c r="Q273" s="19">
        <f t="shared" si="32"/>
        <v>0</v>
      </c>
      <c r="R273" s="14">
        <f t="shared" si="33"/>
        <v>0</v>
      </c>
    </row>
    <row r="274" spans="1:18" s="12" customFormat="1" ht="14.25" customHeight="1" x14ac:dyDescent="0.2">
      <c r="A274" s="11">
        <v>721800</v>
      </c>
      <c r="B274" s="12" t="s">
        <v>593</v>
      </c>
      <c r="C274" s="55">
        <f>VLOOKUP($A274,'2025 Proportionate'!$A$2:$D$326,3,FALSE)</f>
        <v>115.5</v>
      </c>
      <c r="D274" s="14">
        <f>VLOOKUP($A274,'2025 Proportionate'!$A$2:$E$326,5,FALSE)</f>
        <v>28183</v>
      </c>
      <c r="E274" s="15">
        <f>VLOOKUP($A274,'2025 Proportionate'!$A$2:$D$326,4,FALSE)</f>
        <v>1.0881085282272304E-3</v>
      </c>
      <c r="F274" s="55">
        <v>113.83333333333333</v>
      </c>
      <c r="G274" s="14">
        <v>26050</v>
      </c>
      <c r="H274" s="20">
        <v>1.0664709648205109E-3</v>
      </c>
      <c r="I274" s="16">
        <v>104.5</v>
      </c>
      <c r="J274" s="14">
        <v>19468</v>
      </c>
      <c r="K274" s="20">
        <v>9.6960659117219987E-4</v>
      </c>
      <c r="L274" s="16">
        <v>111</v>
      </c>
      <c r="M274" s="14">
        <v>26266</v>
      </c>
      <c r="N274" s="20">
        <v>1.0155488767206011E-3</v>
      </c>
      <c r="P274" s="18">
        <f t="shared" ref="P274:P293" si="34">C274/F274</f>
        <v>1.0146412884333822</v>
      </c>
      <c r="Q274" s="19">
        <f t="shared" si="32"/>
        <v>1.6666666666666714</v>
      </c>
      <c r="R274" s="14">
        <f t="shared" si="33"/>
        <v>2133</v>
      </c>
    </row>
    <row r="275" spans="1:18" s="12" customFormat="1" ht="14.25" customHeight="1" x14ac:dyDescent="0.2">
      <c r="A275" s="11">
        <v>721810</v>
      </c>
      <c r="B275" s="12" t="s">
        <v>594</v>
      </c>
      <c r="C275" s="55">
        <f>VLOOKUP($A275,'2025 Proportionate'!$A$2:$D$326,3,FALSE)</f>
        <v>46.166666666666664</v>
      </c>
      <c r="D275" s="14">
        <f>VLOOKUP($A275,'2025 Proportionate'!$A$2:$E$326,5,FALSE)</f>
        <v>11265</v>
      </c>
      <c r="E275" s="15">
        <f>VLOOKUP($A275,'2025 Proportionate'!$A$2:$D$326,4,FALSE)</f>
        <v>4.349293828556173E-4</v>
      </c>
      <c r="F275" s="55">
        <v>44.5</v>
      </c>
      <c r="G275" s="14">
        <v>10184</v>
      </c>
      <c r="H275" s="20">
        <v>4.1690739034711043E-4</v>
      </c>
      <c r="I275" s="16">
        <v>45.333333333333336</v>
      </c>
      <c r="J275" s="14">
        <v>8445</v>
      </c>
      <c r="K275" s="20">
        <v>4.2062678277326695E-4</v>
      </c>
      <c r="L275" s="16">
        <v>50</v>
      </c>
      <c r="M275" s="14">
        <v>11832</v>
      </c>
      <c r="N275" s="20">
        <v>4.5745444897324372E-4</v>
      </c>
      <c r="P275" s="18">
        <f t="shared" si="34"/>
        <v>1.0374531835205991</v>
      </c>
      <c r="Q275" s="19">
        <f t="shared" si="32"/>
        <v>1.6666666666666643</v>
      </c>
      <c r="R275" s="14">
        <f t="shared" si="33"/>
        <v>1081</v>
      </c>
    </row>
    <row r="276" spans="1:18" s="12" customFormat="1" ht="14.25" customHeight="1" x14ac:dyDescent="0.2">
      <c r="A276" s="11">
        <v>721820</v>
      </c>
      <c r="B276" s="12" t="s">
        <v>595</v>
      </c>
      <c r="C276" s="55">
        <f>VLOOKUP($A276,'2025 Proportionate'!$A$2:$D$326,3,FALSE)</f>
        <v>917.16666666666663</v>
      </c>
      <c r="D276" s="14">
        <f>VLOOKUP($A276,'2025 Proportionate'!$A$2:$E$326,5,FALSE)</f>
        <v>223793</v>
      </c>
      <c r="E276" s="15">
        <f>VLOOKUP($A276,'2025 Proportionate'!$A$2:$D$326,4,FALSE)</f>
        <v>8.6404923965865063E-3</v>
      </c>
      <c r="F276" s="55">
        <v>890.66666666666663</v>
      </c>
      <c r="G276" s="14">
        <v>203823</v>
      </c>
      <c r="H276" s="20">
        <v>8.3443936105429134E-3</v>
      </c>
      <c r="I276" s="16">
        <v>890.66666666666663</v>
      </c>
      <c r="J276" s="14">
        <v>165926</v>
      </c>
      <c r="K276" s="20">
        <v>8.2640791438983036E-3</v>
      </c>
      <c r="L276" s="16">
        <v>935</v>
      </c>
      <c r="M276" s="14">
        <v>221249</v>
      </c>
      <c r="N276" s="20">
        <v>8.5543981957996573E-3</v>
      </c>
      <c r="P276" s="18">
        <f t="shared" si="34"/>
        <v>1.0297529940119761</v>
      </c>
      <c r="Q276" s="19">
        <f t="shared" si="32"/>
        <v>26.5</v>
      </c>
      <c r="R276" s="14">
        <f t="shared" si="33"/>
        <v>19970</v>
      </c>
    </row>
    <row r="277" spans="1:18" s="12" customFormat="1" ht="14.25" customHeight="1" x14ac:dyDescent="0.2">
      <c r="A277" s="11">
        <v>721830</v>
      </c>
      <c r="B277" s="12" t="s">
        <v>596</v>
      </c>
      <c r="C277" s="55">
        <f>VLOOKUP($A277,'2025 Proportionate'!$A$2:$D$326,3,FALSE)</f>
        <v>94.666666666666671</v>
      </c>
      <c r="D277" s="14">
        <f>VLOOKUP($A277,'2025 Proportionate'!$A$2:$E$326,5,FALSE)</f>
        <v>23099</v>
      </c>
      <c r="E277" s="15">
        <f>VLOOKUP($A277,'2025 Proportionate'!$A$2:$D$326,4,FALSE)</f>
        <v>8.9184075618047173E-4</v>
      </c>
      <c r="F277" s="55">
        <v>96.666666666666671</v>
      </c>
      <c r="G277" s="14">
        <v>22121</v>
      </c>
      <c r="H277" s="20">
        <v>9.0564152210233738E-4</v>
      </c>
      <c r="I277" s="16">
        <v>91.833333333333329</v>
      </c>
      <c r="J277" s="14">
        <v>17108</v>
      </c>
      <c r="K277" s="20">
        <v>8.5207851951496353E-4</v>
      </c>
      <c r="L277" s="16">
        <v>94</v>
      </c>
      <c r="M277" s="14">
        <v>22243</v>
      </c>
      <c r="N277" s="20">
        <v>8.600143640696982E-4</v>
      </c>
      <c r="P277" s="18">
        <f t="shared" si="34"/>
        <v>0.97931034482758617</v>
      </c>
      <c r="Q277" s="19">
        <f t="shared" si="32"/>
        <v>-2</v>
      </c>
      <c r="R277" s="14">
        <f t="shared" si="33"/>
        <v>978</v>
      </c>
    </row>
    <row r="278" spans="1:18" s="12" customFormat="1" ht="14.25" customHeight="1" x14ac:dyDescent="0.2">
      <c r="A278" s="11">
        <v>721840</v>
      </c>
      <c r="B278" s="12" t="s">
        <v>597</v>
      </c>
      <c r="C278" s="55">
        <f>VLOOKUP($A278,'2025 Proportionate'!$A$2:$D$326,3,FALSE)</f>
        <v>536.5</v>
      </c>
      <c r="D278" s="14">
        <f>VLOOKUP($A278,'2025 Proportionate'!$A$2:$E$326,5,FALSE)</f>
        <v>130908</v>
      </c>
      <c r="E278" s="15">
        <f>VLOOKUP($A278,'2025 Proportionate'!$A$2:$D$326,4,FALSE)</f>
        <v>5.0542876657481304E-3</v>
      </c>
      <c r="F278" s="55">
        <v>514.16666666666663</v>
      </c>
      <c r="G278" s="14">
        <v>117663</v>
      </c>
      <c r="H278" s="20">
        <v>4.8170760270443277E-3</v>
      </c>
      <c r="I278" s="16">
        <v>569.5</v>
      </c>
      <c r="J278" s="14">
        <v>106094</v>
      </c>
      <c r="K278" s="20">
        <v>5.2841239585891663E-3</v>
      </c>
      <c r="L278" s="16">
        <v>594</v>
      </c>
      <c r="M278" s="14">
        <v>140558</v>
      </c>
      <c r="N278" s="20">
        <v>5.4345588538021357E-3</v>
      </c>
      <c r="P278" s="18">
        <f t="shared" si="34"/>
        <v>1.0434359805510536</v>
      </c>
      <c r="Q278" s="19">
        <f t="shared" si="32"/>
        <v>22.333333333333371</v>
      </c>
      <c r="R278" s="14">
        <f t="shared" si="33"/>
        <v>13245</v>
      </c>
    </row>
    <row r="279" spans="1:18" s="12" customFormat="1" ht="14.25" customHeight="1" x14ac:dyDescent="0.2">
      <c r="A279" s="11">
        <v>721850</v>
      </c>
      <c r="B279" s="12" t="s">
        <v>598</v>
      </c>
      <c r="C279" s="55">
        <f>VLOOKUP($A279,'2025 Proportionate'!$A$2:$D$326,3,FALSE)</f>
        <v>32</v>
      </c>
      <c r="D279" s="14">
        <f>VLOOKUP($A279,'2025 Proportionate'!$A$2:$E$326,5,FALSE)</f>
        <v>7808</v>
      </c>
      <c r="E279" s="15">
        <f>VLOOKUP($A279,'2025 Proportionate'!$A$2:$D$326,4,FALSE)</f>
        <v>3.0146729786382142E-4</v>
      </c>
      <c r="F279" s="55">
        <v>28</v>
      </c>
      <c r="G279" s="14">
        <v>6408</v>
      </c>
      <c r="H279" s="20">
        <v>2.6232375122964253E-4</v>
      </c>
      <c r="I279" s="16">
        <v>30.833333333333332</v>
      </c>
      <c r="J279" s="14">
        <v>5744</v>
      </c>
      <c r="K279" s="20">
        <v>2.8608806916564109E-4</v>
      </c>
      <c r="L279" s="16">
        <v>29</v>
      </c>
      <c r="M279" s="14">
        <v>6862</v>
      </c>
      <c r="N279" s="20">
        <v>2.6532358040448135E-4</v>
      </c>
      <c r="P279" s="18">
        <f t="shared" si="34"/>
        <v>1.1428571428571428</v>
      </c>
      <c r="Q279" s="19">
        <f t="shared" si="32"/>
        <v>4</v>
      </c>
      <c r="R279" s="14">
        <f t="shared" si="33"/>
        <v>1400</v>
      </c>
    </row>
    <row r="280" spans="1:18" s="12" customFormat="1" ht="14.25" customHeight="1" x14ac:dyDescent="0.2">
      <c r="A280" s="11">
        <v>721860</v>
      </c>
      <c r="B280" s="12" t="s">
        <v>599</v>
      </c>
      <c r="C280" s="55">
        <f>VLOOKUP($A280,'2025 Proportionate'!$A$2:$D$326,3,FALSE)</f>
        <v>277.5</v>
      </c>
      <c r="D280" s="14">
        <f>VLOOKUP($A280,'2025 Proportionate'!$A$2:$E$326,5,FALSE)</f>
        <v>67711</v>
      </c>
      <c r="E280" s="15">
        <f>VLOOKUP($A280,'2025 Proportionate'!$A$2:$D$326,4,FALSE)</f>
        <v>2.6142867236628262E-3</v>
      </c>
      <c r="F280" s="55">
        <v>281.5</v>
      </c>
      <c r="G280" s="14">
        <v>64419</v>
      </c>
      <c r="H280" s="20">
        <v>2.6372905703980131E-3</v>
      </c>
      <c r="I280" s="16">
        <v>294.33333333333331</v>
      </c>
      <c r="J280" s="14">
        <v>54833</v>
      </c>
      <c r="K280" s="20">
        <v>2.7309812440352551E-3</v>
      </c>
      <c r="L280" s="16">
        <v>394</v>
      </c>
      <c r="M280" s="14">
        <v>93232</v>
      </c>
      <c r="N280" s="20">
        <v>3.6047410579091608E-3</v>
      </c>
      <c r="P280" s="18">
        <f t="shared" si="34"/>
        <v>0.98579040852575484</v>
      </c>
      <c r="Q280" s="19">
        <f t="shared" si="32"/>
        <v>-4</v>
      </c>
      <c r="R280" s="14">
        <f t="shared" si="33"/>
        <v>3292</v>
      </c>
    </row>
    <row r="281" spans="1:18" s="12" customFormat="1" ht="14.25" customHeight="1" x14ac:dyDescent="0.2">
      <c r="A281" s="11">
        <v>721870</v>
      </c>
      <c r="B281" s="12" t="s">
        <v>600</v>
      </c>
      <c r="C281" s="55">
        <f>VLOOKUP($A281,'2025 Proportionate'!$A$2:$D$326,3,FALSE)</f>
        <v>10.5</v>
      </c>
      <c r="D281" s="14">
        <f>VLOOKUP($A281,'2025 Proportionate'!$A$2:$E$326,5,FALSE)</f>
        <v>2562</v>
      </c>
      <c r="E281" s="15">
        <f>VLOOKUP($A281,'2025 Proportionate'!$A$2:$D$326,4,FALSE)</f>
        <v>9.8918957111566398E-5</v>
      </c>
      <c r="F281" s="55">
        <v>9</v>
      </c>
      <c r="G281" s="14">
        <v>2060</v>
      </c>
      <c r="H281" s="20">
        <v>8.4318348609527951E-5</v>
      </c>
      <c r="I281" s="16">
        <v>9</v>
      </c>
      <c r="J281" s="14">
        <v>1677</v>
      </c>
      <c r="K281" s="20">
        <v>8.3506787756457406E-5</v>
      </c>
      <c r="L281" s="16">
        <v>10</v>
      </c>
      <c r="M281" s="14">
        <v>2366</v>
      </c>
      <c r="N281" s="20">
        <v>9.1490889794648749E-5</v>
      </c>
      <c r="P281" s="18">
        <f t="shared" si="34"/>
        <v>1.1666666666666667</v>
      </c>
      <c r="Q281" s="19">
        <f t="shared" si="32"/>
        <v>1.5</v>
      </c>
      <c r="R281" s="14">
        <f t="shared" si="33"/>
        <v>502</v>
      </c>
    </row>
    <row r="282" spans="1:18" s="12" customFormat="1" ht="14.25" customHeight="1" x14ac:dyDescent="0.2">
      <c r="A282" s="11">
        <v>721880</v>
      </c>
      <c r="B282" s="12" t="s">
        <v>601</v>
      </c>
      <c r="C282" s="55">
        <f>VLOOKUP($A282,'2025 Proportionate'!$A$2:$D$326,3,FALSE)</f>
        <v>2.1666666666666665</v>
      </c>
      <c r="D282" s="14">
        <f>VLOOKUP($A282,'2025 Proportionate'!$A$2:$E$326,5,FALSE)</f>
        <v>529</v>
      </c>
      <c r="E282" s="15">
        <f>VLOOKUP($A282,'2025 Proportionate'!$A$2:$D$326,4,FALSE)</f>
        <v>2.0411848292862907E-5</v>
      </c>
      <c r="F282" s="55">
        <v>2</v>
      </c>
      <c r="G282" s="14">
        <v>458</v>
      </c>
      <c r="H282" s="20">
        <v>1.8737410802117323E-5</v>
      </c>
      <c r="I282" s="16">
        <v>1.8333333333333333</v>
      </c>
      <c r="J282" s="14">
        <v>342</v>
      </c>
      <c r="K282" s="20">
        <v>1.7010641950389471E-5</v>
      </c>
      <c r="L282" s="16">
        <v>2</v>
      </c>
      <c r="M282" s="14">
        <v>473</v>
      </c>
      <c r="N282" s="20">
        <v>1.8298177958929748E-5</v>
      </c>
      <c r="P282" s="18">
        <f t="shared" si="34"/>
        <v>1.0833333333333333</v>
      </c>
      <c r="Q282" s="19">
        <f t="shared" si="32"/>
        <v>0.16666666666666652</v>
      </c>
      <c r="R282" s="14">
        <f t="shared" si="33"/>
        <v>71</v>
      </c>
    </row>
    <row r="283" spans="1:18" s="12" customFormat="1" ht="14.25" customHeight="1" x14ac:dyDescent="0.2">
      <c r="A283" s="11">
        <v>721890</v>
      </c>
      <c r="B283" s="12" t="s">
        <v>602</v>
      </c>
      <c r="C283" s="55">
        <f>VLOOKUP($A283,'2025 Proportionate'!$A$2:$D$326,3,FALSE)</f>
        <v>43.5</v>
      </c>
      <c r="D283" s="14">
        <f>VLOOKUP($A283,'2025 Proportionate'!$A$2:$E$326,5,FALSE)</f>
        <v>10614</v>
      </c>
      <c r="E283" s="15">
        <f>VLOOKUP($A283,'2025 Proportionate'!$A$2:$D$326,4,FALSE)</f>
        <v>4.0980710803363221E-4</v>
      </c>
      <c r="F283" s="55">
        <v>42.166666666666664</v>
      </c>
      <c r="G283" s="14">
        <v>9650</v>
      </c>
      <c r="H283" s="20">
        <v>3.9504707774464019E-4</v>
      </c>
      <c r="I283" s="16">
        <v>37.166666666666664</v>
      </c>
      <c r="J283" s="14">
        <v>6924</v>
      </c>
      <c r="K283" s="20">
        <v>3.4485210499425926E-4</v>
      </c>
      <c r="L283" s="16">
        <v>42</v>
      </c>
      <c r="M283" s="14">
        <v>9938</v>
      </c>
      <c r="N283" s="20">
        <v>3.8426173713752474E-4</v>
      </c>
      <c r="P283" s="18">
        <f t="shared" si="34"/>
        <v>1.0316205533596838</v>
      </c>
      <c r="Q283" s="19">
        <f t="shared" si="32"/>
        <v>1.3333333333333357</v>
      </c>
      <c r="R283" s="14">
        <f t="shared" si="33"/>
        <v>964</v>
      </c>
    </row>
    <row r="284" spans="1:18" s="12" customFormat="1" ht="14.25" customHeight="1" x14ac:dyDescent="0.2">
      <c r="A284" s="11">
        <v>721900</v>
      </c>
      <c r="B284" s="12" t="s">
        <v>603</v>
      </c>
      <c r="C284" s="55">
        <f>VLOOKUP($A284,'2025 Proportionate'!$A$2:$D$326,3,FALSE)</f>
        <v>150.5</v>
      </c>
      <c r="D284" s="14">
        <f>VLOOKUP($A284,'2025 Proportionate'!$A$2:$E$326,5,FALSE)</f>
        <v>36723</v>
      </c>
      <c r="E284" s="15">
        <f>VLOOKUP($A284,'2025 Proportionate'!$A$2:$D$326,4,FALSE)</f>
        <v>1.417838385265785E-3</v>
      </c>
      <c r="F284" s="55">
        <v>137.66666666666666</v>
      </c>
      <c r="G284" s="14">
        <v>31504</v>
      </c>
      <c r="H284" s="20">
        <v>1.2897584435457422E-3</v>
      </c>
      <c r="I284" s="16">
        <v>141.83333333333334</v>
      </c>
      <c r="J284" s="14">
        <v>26423</v>
      </c>
      <c r="K284" s="20">
        <v>1.3160051181619493E-3</v>
      </c>
      <c r="L284" s="16">
        <v>140</v>
      </c>
      <c r="M284" s="14">
        <v>33128</v>
      </c>
      <c r="N284" s="20">
        <v>1.2808724571250825E-3</v>
      </c>
      <c r="P284" s="18">
        <f t="shared" si="34"/>
        <v>1.0932203389830508</v>
      </c>
      <c r="Q284" s="19">
        <f t="shared" si="32"/>
        <v>12.833333333333343</v>
      </c>
      <c r="R284" s="14">
        <f t="shared" si="33"/>
        <v>5219</v>
      </c>
    </row>
    <row r="285" spans="1:18" s="12" customFormat="1" ht="14.25" customHeight="1" x14ac:dyDescent="0.2">
      <c r="A285" s="11">
        <v>721910</v>
      </c>
      <c r="B285" s="12" t="s">
        <v>604</v>
      </c>
      <c r="C285" s="55">
        <f>VLOOKUP($A285,'2025 Proportionate'!$A$2:$D$326,3,FALSE)</f>
        <v>86.333333333333329</v>
      </c>
      <c r="D285" s="14">
        <f>VLOOKUP($A285,'2025 Proportionate'!$A$2:$E$326,5,FALSE)</f>
        <v>21066</v>
      </c>
      <c r="E285" s="15">
        <f>VLOOKUP($A285,'2025 Proportionate'!$A$2:$D$326,4,FALSE)</f>
        <v>8.133336473617681E-4</v>
      </c>
      <c r="F285" s="55">
        <v>88.166666666666671</v>
      </c>
      <c r="G285" s="14">
        <v>20176</v>
      </c>
      <c r="H285" s="20">
        <v>8.2600752619333871E-4</v>
      </c>
      <c r="I285" s="16">
        <v>91.5</v>
      </c>
      <c r="J285" s="14">
        <v>17046</v>
      </c>
      <c r="K285" s="20">
        <v>8.4898567552398367E-4</v>
      </c>
      <c r="L285" s="16">
        <v>87</v>
      </c>
      <c r="M285" s="14">
        <v>20587</v>
      </c>
      <c r="N285" s="20">
        <v>7.9597074121344415E-4</v>
      </c>
      <c r="P285" s="18">
        <f t="shared" si="34"/>
        <v>0.97920604914933829</v>
      </c>
      <c r="Q285" s="19">
        <f t="shared" si="32"/>
        <v>-1.8333333333333428</v>
      </c>
      <c r="R285" s="14">
        <f t="shared" si="33"/>
        <v>890</v>
      </c>
    </row>
    <row r="286" spans="1:18" s="12" customFormat="1" ht="14.25" customHeight="1" x14ac:dyDescent="0.2">
      <c r="A286" s="11">
        <v>721920</v>
      </c>
      <c r="B286" s="12" t="s">
        <v>605</v>
      </c>
      <c r="C286" s="55">
        <f>VLOOKUP($A286,'2025 Proportionate'!$A$2:$D$326,3,FALSE)</f>
        <v>1448.1666666666667</v>
      </c>
      <c r="D286" s="14">
        <f>VLOOKUP($A286,'2025 Proportionate'!$A$2:$E$326,5,FALSE)</f>
        <v>353359</v>
      </c>
      <c r="E286" s="15">
        <f>VLOOKUP($A286,'2025 Proportionate'!$A$2:$D$326,4,FALSE)</f>
        <v>1.3642965370514293E-2</v>
      </c>
      <c r="F286" s="55">
        <v>1400.5</v>
      </c>
      <c r="G286" s="14">
        <v>320494</v>
      </c>
      <c r="H286" s="20">
        <v>1.3120871914182656E-2</v>
      </c>
      <c r="I286" s="16">
        <v>1432.6666666666667</v>
      </c>
      <c r="J286" s="14">
        <v>266897</v>
      </c>
      <c r="K286" s="20">
        <v>1.3293043473231628E-2</v>
      </c>
      <c r="L286" s="16">
        <v>1532</v>
      </c>
      <c r="M286" s="14">
        <v>362518</v>
      </c>
      <c r="N286" s="20">
        <v>1.4016404316540188E-2</v>
      </c>
      <c r="P286" s="18">
        <f t="shared" si="34"/>
        <v>1.0340354635249316</v>
      </c>
      <c r="Q286" s="19">
        <f t="shared" si="32"/>
        <v>47.666666666666742</v>
      </c>
      <c r="R286" s="14">
        <f t="shared" si="33"/>
        <v>32865</v>
      </c>
    </row>
    <row r="287" spans="1:18" s="12" customFormat="1" ht="14.25" customHeight="1" x14ac:dyDescent="0.2">
      <c r="A287" s="11">
        <v>721930</v>
      </c>
      <c r="B287" s="12" t="s">
        <v>606</v>
      </c>
      <c r="C287" s="55">
        <f>VLOOKUP($A287,'2025 Proportionate'!$A$2:$D$326,3,FALSE)</f>
        <v>22.666666666666668</v>
      </c>
      <c r="D287" s="14">
        <f>VLOOKUP($A287,'2025 Proportionate'!$A$2:$E$326,5,FALSE)</f>
        <v>5531</v>
      </c>
      <c r="E287" s="15">
        <f>VLOOKUP($A287,'2025 Proportionate'!$A$2:$D$326,4,FALSE)</f>
        <v>2.135393359868735E-4</v>
      </c>
      <c r="F287" s="55">
        <v>19.833333333333332</v>
      </c>
      <c r="G287" s="14">
        <v>4539</v>
      </c>
      <c r="H287" s="20">
        <v>1.8581265712099677E-4</v>
      </c>
      <c r="I287" s="16">
        <v>25.166666666666668</v>
      </c>
      <c r="J287" s="14">
        <v>4688</v>
      </c>
      <c r="K287" s="20">
        <v>2.3350972131898278E-4</v>
      </c>
      <c r="L287" s="16">
        <v>26</v>
      </c>
      <c r="M287" s="14">
        <v>6152</v>
      </c>
      <c r="N287" s="20">
        <v>2.3787631346608673E-4</v>
      </c>
      <c r="P287" s="18">
        <f t="shared" si="34"/>
        <v>1.142857142857143</v>
      </c>
      <c r="Q287" s="19">
        <f t="shared" si="32"/>
        <v>2.8333333333333357</v>
      </c>
      <c r="R287" s="14">
        <f t="shared" si="33"/>
        <v>992</v>
      </c>
    </row>
    <row r="288" spans="1:18" s="12" customFormat="1" ht="14.25" customHeight="1" x14ac:dyDescent="0.2">
      <c r="A288" s="11">
        <v>721940</v>
      </c>
      <c r="B288" s="12" t="s">
        <v>607</v>
      </c>
      <c r="C288" s="55">
        <f>VLOOKUP($A288,'2025 Proportionate'!$A$2:$D$326,3,FALSE)</f>
        <v>438.16666666666669</v>
      </c>
      <c r="D288" s="14">
        <f>VLOOKUP($A288,'2025 Proportionate'!$A$2:$E$326,5,FALSE)</f>
        <v>106915</v>
      </c>
      <c r="E288" s="15">
        <f>VLOOKUP($A288,'2025 Proportionate'!$A$2:$D$326,4,FALSE)</f>
        <v>4.1279037816874297E-3</v>
      </c>
      <c r="F288" s="55">
        <v>408.16666666666669</v>
      </c>
      <c r="G288" s="14">
        <v>93406</v>
      </c>
      <c r="H288" s="20">
        <v>3.8239932545321106E-3</v>
      </c>
      <c r="I288" s="16">
        <v>437</v>
      </c>
      <c r="J288" s="14">
        <v>81410</v>
      </c>
      <c r="K288" s="20">
        <v>4.0547184721746541E-3</v>
      </c>
      <c r="L288" s="16">
        <v>551</v>
      </c>
      <c r="M288" s="14">
        <v>130383</v>
      </c>
      <c r="N288" s="20">
        <v>5.0411480276851463E-3</v>
      </c>
      <c r="P288" s="18">
        <f t="shared" si="34"/>
        <v>1.0734993875051042</v>
      </c>
      <c r="Q288" s="19">
        <f t="shared" si="32"/>
        <v>30</v>
      </c>
      <c r="R288" s="14">
        <f t="shared" si="33"/>
        <v>13509</v>
      </c>
    </row>
    <row r="289" spans="1:18" s="12" customFormat="1" ht="14.25" customHeight="1" x14ac:dyDescent="0.2">
      <c r="A289" s="11">
        <v>721950</v>
      </c>
      <c r="B289" s="12" t="s">
        <v>608</v>
      </c>
      <c r="C289" s="55">
        <f>VLOOKUP($A289,'2025 Proportionate'!$A$2:$D$326,3,FALSE)</f>
        <v>36.333333333333336</v>
      </c>
      <c r="D289" s="14">
        <f>VLOOKUP($A289,'2025 Proportionate'!$A$2:$E$326,5,FALSE)</f>
        <v>8865</v>
      </c>
      <c r="E289" s="15">
        <f>VLOOKUP($A289,'2025 Proportionate'!$A$2:$D$326,4,FALSE)</f>
        <v>3.4229099444954726E-4</v>
      </c>
      <c r="F289" s="55">
        <v>40.333333333333336</v>
      </c>
      <c r="G289" s="14">
        <v>9230</v>
      </c>
      <c r="H289" s="20">
        <v>3.7787111784269936E-4</v>
      </c>
      <c r="I289" s="16">
        <v>42.666666666666664</v>
      </c>
      <c r="J289" s="14">
        <v>7949</v>
      </c>
      <c r="K289" s="20">
        <v>3.9588403084542771E-4</v>
      </c>
      <c r="L289" s="16">
        <v>48</v>
      </c>
      <c r="M289" s="14">
        <v>11358</v>
      </c>
      <c r="N289" s="20">
        <v>4.3915627101431397E-4</v>
      </c>
      <c r="P289" s="18">
        <f t="shared" si="34"/>
        <v>0.90082644628099173</v>
      </c>
      <c r="Q289" s="19">
        <f t="shared" si="32"/>
        <v>-4</v>
      </c>
      <c r="R289" s="14">
        <f t="shared" si="33"/>
        <v>-365</v>
      </c>
    </row>
    <row r="290" spans="1:18" s="12" customFormat="1" ht="14.25" customHeight="1" x14ac:dyDescent="0.2">
      <c r="A290" s="11">
        <v>721960</v>
      </c>
      <c r="B290" s="12" t="s">
        <v>609</v>
      </c>
      <c r="C290" s="55">
        <f>VLOOKUP($A290,'2025 Proportionate'!$A$2:$D$326,3,FALSE)</f>
        <v>256.83333333333331</v>
      </c>
      <c r="D290" s="14">
        <f>VLOOKUP($A290,'2025 Proportionate'!$A$2:$E$326,5,FALSE)</f>
        <v>62668</v>
      </c>
      <c r="E290" s="15">
        <f>VLOOKUP($A290,'2025 Proportionate'!$A$2:$D$326,4,FALSE)</f>
        <v>2.4195890937924415E-3</v>
      </c>
      <c r="F290" s="55">
        <v>255.33333333333334</v>
      </c>
      <c r="G290" s="14">
        <v>58431</v>
      </c>
      <c r="H290" s="20">
        <v>2.3921427790703116E-3</v>
      </c>
      <c r="I290" s="16">
        <v>242.16666666666666</v>
      </c>
      <c r="J290" s="14">
        <v>45114</v>
      </c>
      <c r="K290" s="20">
        <v>2.2469511594469002E-3</v>
      </c>
      <c r="L290" s="16">
        <v>242</v>
      </c>
      <c r="M290" s="14">
        <v>57265</v>
      </c>
      <c r="N290" s="20">
        <v>2.2140795330304998E-3</v>
      </c>
      <c r="P290" s="18">
        <f t="shared" si="34"/>
        <v>1.0058746736292428</v>
      </c>
      <c r="Q290" s="19">
        <f t="shared" si="32"/>
        <v>1.4999999999999716</v>
      </c>
      <c r="R290" s="14">
        <f t="shared" si="33"/>
        <v>4237</v>
      </c>
    </row>
    <row r="291" spans="1:18" s="12" customFormat="1" ht="14.25" customHeight="1" x14ac:dyDescent="0.2">
      <c r="A291" s="11">
        <v>721970</v>
      </c>
      <c r="B291" s="12" t="s">
        <v>610</v>
      </c>
      <c r="C291" s="55">
        <f>VLOOKUP($A291,'2025 Proportionate'!$A$2:$D$326,3,FALSE)</f>
        <v>163.66666666666666</v>
      </c>
      <c r="D291" s="14">
        <f>VLOOKUP($A291,'2025 Proportionate'!$A$2:$E$326,5,FALSE)</f>
        <v>39935</v>
      </c>
      <c r="E291" s="15">
        <f>VLOOKUP($A291,'2025 Proportionate'!$A$2:$D$326,4,FALSE)</f>
        <v>1.5418796171993365E-3</v>
      </c>
      <c r="F291" s="55">
        <v>156.33333333333334</v>
      </c>
      <c r="G291" s="14">
        <v>35776</v>
      </c>
      <c r="H291" s="20">
        <v>1.4646409443655041E-3</v>
      </c>
      <c r="I291" s="16">
        <v>158.33333333333334</v>
      </c>
      <c r="J291" s="14">
        <v>29497</v>
      </c>
      <c r="K291" s="20">
        <v>1.4691008957154546E-3</v>
      </c>
      <c r="L291" s="16">
        <v>154</v>
      </c>
      <c r="M291" s="14">
        <v>36441</v>
      </c>
      <c r="N291" s="20">
        <v>1.4089597028375906E-3</v>
      </c>
      <c r="P291" s="18">
        <f t="shared" si="34"/>
        <v>1.0469083155650318</v>
      </c>
      <c r="Q291" s="19">
        <f t="shared" si="32"/>
        <v>7.3333333333333144</v>
      </c>
      <c r="R291" s="14">
        <f t="shared" si="33"/>
        <v>4159</v>
      </c>
    </row>
    <row r="292" spans="1:18" s="12" customFormat="1" ht="14.25" customHeight="1" x14ac:dyDescent="0.2">
      <c r="A292" s="11">
        <v>721980</v>
      </c>
      <c r="B292" s="12" t="s">
        <v>611</v>
      </c>
      <c r="C292" s="55">
        <f>VLOOKUP($A292,'2025 Proportionate'!$A$2:$D$326,3,FALSE)</f>
        <v>84.333333333333329</v>
      </c>
      <c r="D292" s="14">
        <f>VLOOKUP($A292,'2025 Proportionate'!$A$2:$E$326,5,FALSE)</f>
        <v>20578</v>
      </c>
      <c r="E292" s="15">
        <f>VLOOKUP($A292,'2025 Proportionate'!$A$2:$D$326,4,FALSE)</f>
        <v>7.9449194124527923E-4</v>
      </c>
      <c r="F292" s="55">
        <v>75.666666666666671</v>
      </c>
      <c r="G292" s="14">
        <v>17316</v>
      </c>
      <c r="H292" s="20">
        <v>7.0889870868010539E-4</v>
      </c>
      <c r="I292" s="16">
        <v>60.5</v>
      </c>
      <c r="J292" s="14">
        <v>11271</v>
      </c>
      <c r="K292" s="20">
        <v>5.6135118436285254E-4</v>
      </c>
      <c r="L292" s="16">
        <v>64</v>
      </c>
      <c r="M292" s="14">
        <v>15144</v>
      </c>
      <c r="N292" s="20">
        <v>5.8554169468575193E-4</v>
      </c>
      <c r="P292" s="18">
        <f t="shared" si="34"/>
        <v>1.1145374449339205</v>
      </c>
      <c r="Q292" s="19">
        <f t="shared" si="32"/>
        <v>8.6666666666666572</v>
      </c>
      <c r="R292" s="14">
        <f t="shared" si="33"/>
        <v>3262</v>
      </c>
    </row>
    <row r="293" spans="1:18" s="12" customFormat="1" ht="14.25" customHeight="1" x14ac:dyDescent="0.2">
      <c r="A293" s="11">
        <v>721990</v>
      </c>
      <c r="B293" s="12" t="s">
        <v>612</v>
      </c>
      <c r="C293" s="55">
        <f>VLOOKUP($A293,'2025 Proportionate'!$A$2:$D$326,3,FALSE)</f>
        <v>77.166666666666671</v>
      </c>
      <c r="D293" s="14">
        <f>VLOOKUP($A293,'2025 Proportionate'!$A$2:$E$326,5,FALSE)</f>
        <v>18829</v>
      </c>
      <c r="E293" s="15">
        <f>VLOOKUP($A293,'2025 Proportionate'!$A$2:$D$326,4,FALSE)</f>
        <v>7.2697582766119439E-4</v>
      </c>
      <c r="F293" s="55">
        <v>71.166666666666671</v>
      </c>
      <c r="G293" s="14">
        <v>16286</v>
      </c>
      <c r="H293" s="20">
        <v>6.6673953437534146E-4</v>
      </c>
      <c r="I293" s="16">
        <v>74.666666666666671</v>
      </c>
      <c r="J293" s="14">
        <v>13910</v>
      </c>
      <c r="K293" s="20">
        <v>6.9279705397949859E-4</v>
      </c>
      <c r="L293" s="16">
        <v>83</v>
      </c>
      <c r="M293" s="14">
        <v>19640</v>
      </c>
      <c r="N293" s="20">
        <v>7.5937438529558455E-4</v>
      </c>
      <c r="P293" s="18">
        <f t="shared" si="34"/>
        <v>1.0843091334894615</v>
      </c>
      <c r="Q293" s="19">
        <f t="shared" si="32"/>
        <v>6</v>
      </c>
      <c r="R293" s="14">
        <f t="shared" si="33"/>
        <v>2543</v>
      </c>
    </row>
    <row r="294" spans="1:18" s="12" customFormat="1" ht="14.25" customHeight="1" x14ac:dyDescent="0.2">
      <c r="A294" s="11">
        <v>722010</v>
      </c>
      <c r="B294" s="12" t="s">
        <v>613</v>
      </c>
      <c r="C294" s="55">
        <v>0</v>
      </c>
      <c r="D294" s="14">
        <v>0</v>
      </c>
      <c r="E294" s="15">
        <v>0</v>
      </c>
      <c r="F294" s="55">
        <v>0</v>
      </c>
      <c r="G294" s="14">
        <v>0</v>
      </c>
      <c r="H294" s="20">
        <v>0</v>
      </c>
      <c r="I294" s="16">
        <v>0</v>
      </c>
      <c r="J294" s="14">
        <v>0</v>
      </c>
      <c r="K294" s="20">
        <v>0</v>
      </c>
      <c r="L294" s="16">
        <v>0</v>
      </c>
      <c r="M294" s="14">
        <v>0</v>
      </c>
      <c r="N294" s="20">
        <v>0</v>
      </c>
      <c r="P294" s="18">
        <v>1</v>
      </c>
      <c r="Q294" s="19">
        <f t="shared" si="32"/>
        <v>0</v>
      </c>
      <c r="R294" s="14">
        <f t="shared" si="33"/>
        <v>0</v>
      </c>
    </row>
    <row r="295" spans="1:18" s="12" customFormat="1" ht="14.25" customHeight="1" x14ac:dyDescent="0.2">
      <c r="A295" s="11">
        <v>722020</v>
      </c>
      <c r="B295" s="12" t="s">
        <v>614</v>
      </c>
      <c r="C295" s="55">
        <f>VLOOKUP($A295,'2025 Proportionate'!$A$2:$D$326,3,FALSE)</f>
        <v>501.33333333333331</v>
      </c>
      <c r="D295" s="14">
        <f>VLOOKUP($A295,'2025 Proportionate'!$A$2:$E$326,5,FALSE)</f>
        <v>122328</v>
      </c>
      <c r="E295" s="15">
        <f>VLOOKUP($A295,'2025 Proportionate'!$A$2:$D$326,4,FALSE)</f>
        <v>4.7229876665332016E-3</v>
      </c>
      <c r="F295" s="55">
        <v>500.33333333333331</v>
      </c>
      <c r="G295" s="14">
        <v>114498</v>
      </c>
      <c r="H295" s="20">
        <v>4.6874756023296835E-3</v>
      </c>
      <c r="I295" s="16">
        <v>465.33333333333331</v>
      </c>
      <c r="J295" s="14">
        <v>86689</v>
      </c>
      <c r="K295" s="20">
        <v>4.3176102114079462E-3</v>
      </c>
      <c r="L295" s="16">
        <v>441</v>
      </c>
      <c r="M295" s="14">
        <v>104354</v>
      </c>
      <c r="N295" s="20">
        <v>4.0347482399440094E-3</v>
      </c>
      <c r="P295" s="18">
        <f t="shared" ref="P295:P330" si="35">C295/F295</f>
        <v>1.0019986675549633</v>
      </c>
      <c r="Q295" s="19">
        <f t="shared" ref="Q295:Q326" si="36">C295-F295</f>
        <v>1</v>
      </c>
      <c r="R295" s="14">
        <f t="shared" ref="R295:R326" si="37">D295-G295</f>
        <v>7830</v>
      </c>
    </row>
    <row r="296" spans="1:18" s="12" customFormat="1" ht="14.25" customHeight="1" x14ac:dyDescent="0.2">
      <c r="A296" s="11">
        <v>722040</v>
      </c>
      <c r="B296" s="12" t="s">
        <v>615</v>
      </c>
      <c r="C296" s="55">
        <f>VLOOKUP($A296,'2025 Proportionate'!$A$2:$D$326,3,FALSE)</f>
        <v>144.66666666666666</v>
      </c>
      <c r="D296" s="14">
        <f>VLOOKUP($A296,'2025 Proportionate'!$A$2:$E$326,5,FALSE)</f>
        <v>35299</v>
      </c>
      <c r="E296" s="15">
        <f>VLOOKUP($A296,'2025 Proportionate'!$A$2:$D$326,4,FALSE)</f>
        <v>1.3628834090926925E-3</v>
      </c>
      <c r="F296" s="55">
        <v>143.33333333333334</v>
      </c>
      <c r="G296" s="14">
        <v>32801</v>
      </c>
      <c r="H296" s="20">
        <v>1.3428477741517415E-3</v>
      </c>
      <c r="I296" s="16">
        <v>137.33333333333334</v>
      </c>
      <c r="J296" s="14">
        <v>25584</v>
      </c>
      <c r="K296" s="20">
        <v>1.2742517242837206E-3</v>
      </c>
      <c r="L296" s="16">
        <v>144</v>
      </c>
      <c r="M296" s="14">
        <v>34075</v>
      </c>
      <c r="N296" s="20">
        <v>1.317468813042942E-3</v>
      </c>
      <c r="P296" s="18">
        <f t="shared" si="35"/>
        <v>1.0093023255813953</v>
      </c>
      <c r="Q296" s="19">
        <f t="shared" si="36"/>
        <v>1.3333333333333144</v>
      </c>
      <c r="R296" s="14">
        <f t="shared" si="37"/>
        <v>2498</v>
      </c>
    </row>
    <row r="297" spans="1:18" s="12" customFormat="1" ht="14.25" customHeight="1" x14ac:dyDescent="0.2">
      <c r="A297" s="11">
        <v>722050</v>
      </c>
      <c r="B297" s="12" t="s">
        <v>616</v>
      </c>
      <c r="C297" s="55">
        <f>VLOOKUP($A297,'2025 Proportionate'!$A$2:$D$326,3,FALSE)</f>
        <v>130.16666666666666</v>
      </c>
      <c r="D297" s="14">
        <f>VLOOKUP($A297,'2025 Proportionate'!$A$2:$E$326,5,FALSE)</f>
        <v>31761</v>
      </c>
      <c r="E297" s="15">
        <f>VLOOKUP($A297,'2025 Proportionate'!$A$2:$D$326,4,FALSE)</f>
        <v>1.2262810397481484E-3</v>
      </c>
      <c r="F297" s="55">
        <v>120.5</v>
      </c>
      <c r="G297" s="14">
        <v>27576</v>
      </c>
      <c r="H297" s="20">
        <v>1.1289290008275688E-3</v>
      </c>
      <c r="I297" s="16">
        <v>122.5</v>
      </c>
      <c r="J297" s="14">
        <v>22821</v>
      </c>
      <c r="K297" s="20">
        <v>1.1366201666851148E-3</v>
      </c>
      <c r="L297" s="16">
        <v>107</v>
      </c>
      <c r="M297" s="14">
        <v>25319</v>
      </c>
      <c r="N297" s="20">
        <v>9.7895252080274159E-4</v>
      </c>
      <c r="P297" s="18">
        <f t="shared" si="35"/>
        <v>1.0802213001383125</v>
      </c>
      <c r="Q297" s="19">
        <f t="shared" si="36"/>
        <v>9.6666666666666572</v>
      </c>
      <c r="R297" s="14">
        <f t="shared" si="37"/>
        <v>4185</v>
      </c>
    </row>
    <row r="298" spans="1:18" s="12" customFormat="1" ht="14.25" customHeight="1" x14ac:dyDescent="0.2">
      <c r="A298" s="11">
        <v>722060</v>
      </c>
      <c r="B298" s="12" t="s">
        <v>617</v>
      </c>
      <c r="C298" s="55">
        <f>VLOOKUP($A298,'2025 Proportionate'!$A$2:$D$326,3,FALSE)</f>
        <v>583</v>
      </c>
      <c r="D298" s="14">
        <f>VLOOKUP($A298,'2025 Proportionate'!$A$2:$E$326,5,FALSE)</f>
        <v>142255</v>
      </c>
      <c r="E298" s="15">
        <f>VLOOKUP($A298,'2025 Proportionate'!$A$2:$D$326,4,FALSE)</f>
        <v>5.4923573329564964E-3</v>
      </c>
      <c r="F298" s="55">
        <v>590.66666666666663</v>
      </c>
      <c r="G298" s="14">
        <v>135170</v>
      </c>
      <c r="H298" s="20">
        <v>5.5337819902253156E-3</v>
      </c>
      <c r="I298" s="16">
        <v>676.66666666666663</v>
      </c>
      <c r="J298" s="14">
        <v>126059</v>
      </c>
      <c r="K298" s="20">
        <v>6.2784733016892046E-3</v>
      </c>
      <c r="L298" s="16">
        <v>763</v>
      </c>
      <c r="M298" s="14">
        <v>180549</v>
      </c>
      <c r="N298" s="20">
        <v>6.980754891331699E-3</v>
      </c>
      <c r="P298" s="18">
        <f t="shared" si="35"/>
        <v>0.98702031602708806</v>
      </c>
      <c r="Q298" s="19">
        <f t="shared" si="36"/>
        <v>-7.6666666666666288</v>
      </c>
      <c r="R298" s="14">
        <f t="shared" si="37"/>
        <v>7085</v>
      </c>
    </row>
    <row r="299" spans="1:18" s="12" customFormat="1" ht="14.25" customHeight="1" x14ac:dyDescent="0.2">
      <c r="A299" s="11">
        <v>722070</v>
      </c>
      <c r="B299" s="12" t="s">
        <v>618</v>
      </c>
      <c r="C299" s="55">
        <f>VLOOKUP($A299,'2025 Proportionate'!$A$2:$D$326,3,FALSE)</f>
        <v>29</v>
      </c>
      <c r="D299" s="14">
        <f>VLOOKUP($A299,'2025 Proportionate'!$A$2:$E$326,5,FALSE)</f>
        <v>7076</v>
      </c>
      <c r="E299" s="15">
        <f>VLOOKUP($A299,'2025 Proportionate'!$A$2:$D$326,4,FALSE)</f>
        <v>2.7320473868908812E-4</v>
      </c>
      <c r="F299" s="55">
        <v>29</v>
      </c>
      <c r="G299" s="14">
        <v>6636</v>
      </c>
      <c r="H299" s="20">
        <v>2.7169245663070116E-4</v>
      </c>
      <c r="I299" s="16">
        <v>29</v>
      </c>
      <c r="J299" s="14">
        <v>5403</v>
      </c>
      <c r="K299" s="20">
        <v>2.6907742721525167E-4</v>
      </c>
      <c r="L299" s="16">
        <v>30</v>
      </c>
      <c r="M299" s="14">
        <v>7099</v>
      </c>
      <c r="N299" s="20">
        <v>2.7447266938394622E-4</v>
      </c>
      <c r="P299" s="18">
        <f t="shared" si="35"/>
        <v>1</v>
      </c>
      <c r="Q299" s="19">
        <f t="shared" si="36"/>
        <v>0</v>
      </c>
      <c r="R299" s="14">
        <f t="shared" si="37"/>
        <v>440</v>
      </c>
    </row>
    <row r="300" spans="1:18" s="12" customFormat="1" ht="14.25" customHeight="1" x14ac:dyDescent="0.2">
      <c r="A300" s="11">
        <v>722080</v>
      </c>
      <c r="B300" s="12" t="s">
        <v>619</v>
      </c>
      <c r="C300" s="55">
        <f>VLOOKUP($A300,'2025 Proportionate'!$A$2:$D$326,3,FALSE)</f>
        <v>25.333333333333332</v>
      </c>
      <c r="D300" s="14">
        <f>VLOOKUP($A300,'2025 Proportionate'!$A$2:$E$326,5,FALSE)</f>
        <v>6181</v>
      </c>
      <c r="E300" s="15">
        <f>VLOOKUP($A300,'2025 Proportionate'!$A$2:$D$326,4,FALSE)</f>
        <v>2.3866161080885861E-4</v>
      </c>
      <c r="F300" s="55">
        <v>24</v>
      </c>
      <c r="G300" s="14">
        <v>5492</v>
      </c>
      <c r="H300" s="20">
        <v>2.2484892962540789E-4</v>
      </c>
      <c r="I300" s="16">
        <v>22</v>
      </c>
      <c r="J300" s="14">
        <v>4098</v>
      </c>
      <c r="K300" s="20">
        <v>2.0412770340467367E-4</v>
      </c>
      <c r="L300" s="16">
        <v>24</v>
      </c>
      <c r="M300" s="14">
        <v>5679</v>
      </c>
      <c r="N300" s="20">
        <v>2.1957813550715699E-4</v>
      </c>
      <c r="P300" s="18">
        <f t="shared" si="35"/>
        <v>1.0555555555555556</v>
      </c>
      <c r="Q300" s="19">
        <f t="shared" si="36"/>
        <v>1.3333333333333321</v>
      </c>
      <c r="R300" s="14">
        <f t="shared" si="37"/>
        <v>689</v>
      </c>
    </row>
    <row r="301" spans="1:18" s="12" customFormat="1" ht="14.25" customHeight="1" x14ac:dyDescent="0.2">
      <c r="A301" s="11">
        <v>722090</v>
      </c>
      <c r="B301" s="12" t="s">
        <v>620</v>
      </c>
      <c r="C301" s="55">
        <f>VLOOKUP($A301,'2025 Proportionate'!$A$2:$D$326,3,FALSE)</f>
        <v>35.833333333333336</v>
      </c>
      <c r="D301" s="14">
        <f>VLOOKUP($A301,'2025 Proportionate'!$A$2:$E$326,5,FALSE)</f>
        <v>8743</v>
      </c>
      <c r="E301" s="15">
        <f>VLOOKUP($A301,'2025 Proportionate'!$A$2:$D$326,4,FALSE)</f>
        <v>3.3758056792042502E-4</v>
      </c>
      <c r="F301" s="55">
        <v>31.833333333333332</v>
      </c>
      <c r="G301" s="14">
        <v>7285</v>
      </c>
      <c r="H301" s="20">
        <v>2.9823712193370074E-4</v>
      </c>
      <c r="I301" s="16">
        <v>31.166666666666668</v>
      </c>
      <c r="J301" s="14">
        <v>5806</v>
      </c>
      <c r="K301" s="20">
        <v>2.8918091315662106E-4</v>
      </c>
      <c r="L301" s="16">
        <v>28</v>
      </c>
      <c r="M301" s="14">
        <v>6626</v>
      </c>
      <c r="N301" s="20">
        <v>2.5617449142501647E-4</v>
      </c>
      <c r="P301" s="18">
        <f t="shared" si="35"/>
        <v>1.1256544502617802</v>
      </c>
      <c r="Q301" s="19">
        <f t="shared" si="36"/>
        <v>4.0000000000000036</v>
      </c>
      <c r="R301" s="14">
        <f t="shared" si="37"/>
        <v>1458</v>
      </c>
    </row>
    <row r="302" spans="1:18" s="12" customFormat="1" ht="14.25" customHeight="1" x14ac:dyDescent="0.2">
      <c r="A302" s="11">
        <v>722110</v>
      </c>
      <c r="B302" s="12" t="s">
        <v>621</v>
      </c>
      <c r="C302" s="55">
        <f>VLOOKUP($A302,'2025 Proportionate'!$A$2:$D$326,3,FALSE)</f>
        <v>809.33333333333337</v>
      </c>
      <c r="D302" s="14">
        <f>VLOOKUP($A302,'2025 Proportionate'!$A$2:$E$326,5,FALSE)</f>
        <v>197481</v>
      </c>
      <c r="E302" s="15">
        <f>VLOOKUP($A302,'2025 Proportionate'!$A$2:$D$326,4,FALSE)</f>
        <v>7.6246104084724837E-3</v>
      </c>
      <c r="F302" s="55">
        <v>809</v>
      </c>
      <c r="G302" s="14">
        <v>185134</v>
      </c>
      <c r="H302" s="20">
        <v>7.579282669456457E-3</v>
      </c>
      <c r="I302" s="16">
        <v>841.5</v>
      </c>
      <c r="J302" s="14">
        <v>156766</v>
      </c>
      <c r="K302" s="20">
        <v>7.8078846552287681E-3</v>
      </c>
      <c r="L302" s="16">
        <v>829</v>
      </c>
      <c r="M302" s="14">
        <v>196167</v>
      </c>
      <c r="N302" s="20">
        <v>7.5845947639763813E-3</v>
      </c>
      <c r="P302" s="18">
        <f t="shared" si="35"/>
        <v>1.0004120313143798</v>
      </c>
      <c r="Q302" s="19">
        <f t="shared" si="36"/>
        <v>0.33333333333337123</v>
      </c>
      <c r="R302" s="14">
        <f t="shared" si="37"/>
        <v>12347</v>
      </c>
    </row>
    <row r="303" spans="1:18" s="12" customFormat="1" ht="14.25" customHeight="1" x14ac:dyDescent="0.2">
      <c r="A303" s="11">
        <v>722120</v>
      </c>
      <c r="B303" s="12" t="s">
        <v>622</v>
      </c>
      <c r="C303" s="55">
        <f>VLOOKUP($A303,'2025 Proportionate'!$A$2:$D$326,3,FALSE)</f>
        <v>210</v>
      </c>
      <c r="D303" s="14">
        <f>VLOOKUP($A303,'2025 Proportionate'!$A$2:$E$326,5,FALSE)</f>
        <v>51241</v>
      </c>
      <c r="E303" s="15">
        <f>VLOOKUP($A303,'2025 Proportionate'!$A$2:$D$326,4,FALSE)</f>
        <v>1.978379142231328E-3</v>
      </c>
      <c r="F303" s="55">
        <v>209.16666666666666</v>
      </c>
      <c r="G303" s="14">
        <v>47866</v>
      </c>
      <c r="H303" s="20">
        <v>1.9596208797214368E-3</v>
      </c>
      <c r="I303" s="16">
        <v>194.33333333333334</v>
      </c>
      <c r="J303" s="14">
        <v>36203</v>
      </c>
      <c r="K303" s="20">
        <v>1.8031280467412842E-3</v>
      </c>
      <c r="L303" s="16">
        <v>198</v>
      </c>
      <c r="M303" s="14">
        <v>46853</v>
      </c>
      <c r="N303" s="20">
        <v>1.8115196179340452E-3</v>
      </c>
      <c r="P303" s="18">
        <f t="shared" si="35"/>
        <v>1.0039840637450199</v>
      </c>
      <c r="Q303" s="19">
        <f t="shared" si="36"/>
        <v>0.83333333333334281</v>
      </c>
      <c r="R303" s="14">
        <f t="shared" si="37"/>
        <v>3375</v>
      </c>
    </row>
    <row r="304" spans="1:18" s="12" customFormat="1" ht="14.25" customHeight="1" x14ac:dyDescent="0.2">
      <c r="A304" s="11">
        <v>722130</v>
      </c>
      <c r="B304" s="12" t="s">
        <v>623</v>
      </c>
      <c r="C304" s="55">
        <f>VLOOKUP($A304,'2025 Proportionate'!$A$2:$D$326,3,FALSE)</f>
        <v>111.33333333333333</v>
      </c>
      <c r="D304" s="14">
        <f>VLOOKUP($A304,'2025 Proportionate'!$A$2:$E$326,5,FALSE)</f>
        <v>27166</v>
      </c>
      <c r="E304" s="15">
        <f>VLOOKUP($A304,'2025 Proportionate'!$A$2:$D$326,4,FALSE)</f>
        <v>1.0488549738178787E-3</v>
      </c>
      <c r="F304" s="55">
        <v>119.16666666666667</v>
      </c>
      <c r="G304" s="14">
        <v>27270</v>
      </c>
      <c r="H304" s="20">
        <v>1.1164373936261571E-3</v>
      </c>
      <c r="I304" s="16">
        <v>122.83333333333333</v>
      </c>
      <c r="J304" s="14">
        <v>22883</v>
      </c>
      <c r="K304" s="20">
        <v>1.1397130106760947E-3</v>
      </c>
      <c r="L304" s="16">
        <v>128</v>
      </c>
      <c r="M304" s="14">
        <v>30289</v>
      </c>
      <c r="N304" s="20">
        <v>1.1710833893715039E-3</v>
      </c>
      <c r="P304" s="18">
        <f t="shared" si="35"/>
        <v>0.93426573426573423</v>
      </c>
      <c r="Q304" s="19">
        <f t="shared" si="36"/>
        <v>-7.8333333333333428</v>
      </c>
      <c r="R304" s="14">
        <f t="shared" si="37"/>
        <v>-104</v>
      </c>
    </row>
    <row r="305" spans="1:18" s="12" customFormat="1" ht="14.25" customHeight="1" x14ac:dyDescent="0.2">
      <c r="A305" s="11">
        <v>722150</v>
      </c>
      <c r="B305" s="12" t="s">
        <v>624</v>
      </c>
      <c r="C305" s="55">
        <f>VLOOKUP($A305,'2025 Proportionate'!$A$2:$D$326,3,FALSE)</f>
        <v>20.833333333333332</v>
      </c>
      <c r="D305" s="14">
        <f>VLOOKUP($A305,'2025 Proportionate'!$A$2:$E$326,5,FALSE)</f>
        <v>5083</v>
      </c>
      <c r="E305" s="15">
        <f>VLOOKUP($A305,'2025 Proportionate'!$A$2:$D$326,4,FALSE)</f>
        <v>1.9626777204675871E-4</v>
      </c>
      <c r="F305" s="55">
        <v>21.833333333333332</v>
      </c>
      <c r="G305" s="14">
        <v>4996</v>
      </c>
      <c r="H305" s="20">
        <v>2.0455006792311411E-4</v>
      </c>
      <c r="I305" s="16">
        <v>20.666666666666668</v>
      </c>
      <c r="J305" s="14">
        <v>3850</v>
      </c>
      <c r="K305" s="20">
        <v>1.9175632744075405E-4</v>
      </c>
      <c r="L305" s="16">
        <v>17</v>
      </c>
      <c r="M305" s="14">
        <v>4023</v>
      </c>
      <c r="N305" s="20">
        <v>1.5553451265090288E-4</v>
      </c>
      <c r="P305" s="18">
        <f t="shared" si="35"/>
        <v>0.95419847328244278</v>
      </c>
      <c r="Q305" s="19">
        <f t="shared" si="36"/>
        <v>-1</v>
      </c>
      <c r="R305" s="14">
        <f t="shared" si="37"/>
        <v>87</v>
      </c>
    </row>
    <row r="306" spans="1:18" s="12" customFormat="1" ht="14.25" customHeight="1" x14ac:dyDescent="0.2">
      <c r="A306" s="11">
        <v>722170</v>
      </c>
      <c r="B306" s="12" t="s">
        <v>625</v>
      </c>
      <c r="C306" s="55">
        <f>VLOOKUP($A306,'2025 Proportionate'!$A$2:$D$326,3,FALSE)</f>
        <v>18.5</v>
      </c>
      <c r="D306" s="14">
        <f>VLOOKUP($A306,'2025 Proportionate'!$A$2:$E$326,5,FALSE)</f>
        <v>4514</v>
      </c>
      <c r="E306" s="15">
        <f>VLOOKUP($A306,'2025 Proportionate'!$A$2:$D$326,4,FALSE)</f>
        <v>1.7428578157752174E-4</v>
      </c>
      <c r="F306" s="55">
        <v>17.5</v>
      </c>
      <c r="G306" s="14">
        <v>4005</v>
      </c>
      <c r="H306" s="20">
        <v>1.6395234451852659E-4</v>
      </c>
      <c r="I306" s="16">
        <v>16.833333333333332</v>
      </c>
      <c r="J306" s="14">
        <v>3136</v>
      </c>
      <c r="K306" s="20">
        <v>1.5618862154448515E-4</v>
      </c>
      <c r="L306" s="16">
        <v>16</v>
      </c>
      <c r="M306" s="14">
        <v>3786</v>
      </c>
      <c r="N306" s="20">
        <v>1.4638542367143798E-4</v>
      </c>
      <c r="P306" s="18">
        <f t="shared" si="35"/>
        <v>1.0571428571428572</v>
      </c>
      <c r="Q306" s="19">
        <f t="shared" si="36"/>
        <v>1</v>
      </c>
      <c r="R306" s="14">
        <f t="shared" si="37"/>
        <v>509</v>
      </c>
    </row>
    <row r="307" spans="1:18" s="12" customFormat="1" ht="14.25" customHeight="1" x14ac:dyDescent="0.2">
      <c r="A307" s="11">
        <v>722180</v>
      </c>
      <c r="B307" s="12" t="s">
        <v>626</v>
      </c>
      <c r="C307" s="55">
        <f>VLOOKUP($A307,'2025 Proportionate'!$A$2:$D$326,3,FALSE)</f>
        <v>253.5</v>
      </c>
      <c r="D307" s="14">
        <f>VLOOKUP($A307,'2025 Proportionate'!$A$2:$E$326,5,FALSE)</f>
        <v>61855</v>
      </c>
      <c r="E307" s="15">
        <f>VLOOKUP($A307,'2025 Proportionate'!$A$2:$D$326,4,FALSE)</f>
        <v>2.3881862502649603E-3</v>
      </c>
      <c r="F307" s="55">
        <v>245.66666666666666</v>
      </c>
      <c r="G307" s="14">
        <v>56219</v>
      </c>
      <c r="H307" s="20">
        <v>2.3015786268600776E-3</v>
      </c>
      <c r="I307" s="16">
        <v>247.5</v>
      </c>
      <c r="J307" s="14">
        <v>46108</v>
      </c>
      <c r="K307" s="20">
        <v>2.2964366633025789E-3</v>
      </c>
      <c r="L307" s="16">
        <v>241</v>
      </c>
      <c r="M307" s="14">
        <v>57028</v>
      </c>
      <c r="N307" s="20">
        <v>2.204930444051035E-3</v>
      </c>
      <c r="P307" s="18">
        <f t="shared" si="35"/>
        <v>1.0318860244233379</v>
      </c>
      <c r="Q307" s="19">
        <f t="shared" si="36"/>
        <v>7.8333333333333428</v>
      </c>
      <c r="R307" s="14">
        <f t="shared" si="37"/>
        <v>5636</v>
      </c>
    </row>
    <row r="308" spans="1:18" s="12" customFormat="1" ht="14.25" customHeight="1" x14ac:dyDescent="0.2">
      <c r="A308" s="11">
        <v>722190</v>
      </c>
      <c r="B308" s="12" t="s">
        <v>627</v>
      </c>
      <c r="C308" s="55">
        <f>VLOOKUP($A308,'2025 Proportionate'!$A$2:$D$326,3,FALSE)</f>
        <v>0</v>
      </c>
      <c r="D308" s="14">
        <f>VLOOKUP($A308,'2025 Proportionate'!$A$2:$E$326,5,FALSE)</f>
        <v>0</v>
      </c>
      <c r="E308" s="15">
        <f>VLOOKUP($A308,'2025 Proportionate'!$A$2:$D$326,4,FALSE)</f>
        <v>0</v>
      </c>
      <c r="F308" s="55">
        <v>2</v>
      </c>
      <c r="G308" s="14">
        <v>458</v>
      </c>
      <c r="H308" s="20">
        <v>1.8737410802117323E-5</v>
      </c>
      <c r="I308" s="16">
        <v>2.3333333333333335</v>
      </c>
      <c r="J308" s="14">
        <v>435</v>
      </c>
      <c r="K308" s="20">
        <v>2.1649907936859331E-5</v>
      </c>
      <c r="L308" s="16">
        <v>3</v>
      </c>
      <c r="M308" s="14">
        <v>710</v>
      </c>
      <c r="N308" s="20">
        <v>2.7447266938394623E-5</v>
      </c>
      <c r="P308" s="18">
        <f t="shared" si="35"/>
        <v>0</v>
      </c>
      <c r="Q308" s="19">
        <f t="shared" si="36"/>
        <v>-2</v>
      </c>
      <c r="R308" s="14">
        <f t="shared" si="37"/>
        <v>-458</v>
      </c>
    </row>
    <row r="309" spans="1:18" s="12" customFormat="1" ht="14.25" customHeight="1" x14ac:dyDescent="0.2">
      <c r="A309" s="11">
        <v>722200</v>
      </c>
      <c r="B309" s="12" t="s">
        <v>628</v>
      </c>
      <c r="C309" s="55">
        <f>VLOOKUP($A309,'2025 Proportionate'!$A$2:$D$326,3,FALSE)</f>
        <v>3</v>
      </c>
      <c r="D309" s="14">
        <f>VLOOKUP($A309,'2025 Proportionate'!$A$2:$E$326,5,FALSE)</f>
        <v>732</v>
      </c>
      <c r="E309" s="15">
        <f>VLOOKUP($A309,'2025 Proportionate'!$A$2:$D$326,4,FALSE)</f>
        <v>2.8262559174733255E-5</v>
      </c>
      <c r="F309" s="55">
        <v>3</v>
      </c>
      <c r="G309" s="14">
        <v>687</v>
      </c>
      <c r="H309" s="20">
        <v>2.8106116203175986E-5</v>
      </c>
      <c r="I309" s="16">
        <v>3.3333333333333335</v>
      </c>
      <c r="J309" s="14">
        <v>621</v>
      </c>
      <c r="K309" s="20">
        <v>3.0928439909799044E-5</v>
      </c>
      <c r="L309" s="16">
        <v>5</v>
      </c>
      <c r="M309" s="14">
        <v>1183</v>
      </c>
      <c r="N309" s="20">
        <v>4.5745444897324374E-5</v>
      </c>
      <c r="P309" s="18">
        <f t="shared" si="35"/>
        <v>1</v>
      </c>
      <c r="Q309" s="19">
        <f t="shared" si="36"/>
        <v>0</v>
      </c>
      <c r="R309" s="14">
        <f t="shared" si="37"/>
        <v>45</v>
      </c>
    </row>
    <row r="310" spans="1:18" s="12" customFormat="1" ht="14.25" customHeight="1" x14ac:dyDescent="0.2">
      <c r="A310" s="11">
        <v>722220</v>
      </c>
      <c r="B310" s="12" t="s">
        <v>629</v>
      </c>
      <c r="C310" s="55">
        <f>VLOOKUP($A310,'2025 Proportionate'!$A$2:$D$326,3,FALSE)</f>
        <v>153.5</v>
      </c>
      <c r="D310" s="14">
        <f>VLOOKUP($A310,'2025 Proportionate'!$A$2:$E$326,5,FALSE)</f>
        <v>37455</v>
      </c>
      <c r="E310" s="15">
        <f>VLOOKUP($A310,'2025 Proportionate'!$A$2:$D$326,4,FALSE)</f>
        <v>1.4461009444405183E-3</v>
      </c>
      <c r="F310" s="55">
        <v>166</v>
      </c>
      <c r="G310" s="14">
        <v>37988</v>
      </c>
      <c r="H310" s="20">
        <v>1.5552050965757379E-3</v>
      </c>
      <c r="I310" s="16">
        <v>191</v>
      </c>
      <c r="J310" s="14">
        <v>35582</v>
      </c>
      <c r="K310" s="20">
        <v>1.7721996068314849E-3</v>
      </c>
      <c r="L310" s="16">
        <v>205</v>
      </c>
      <c r="M310" s="14">
        <v>48509</v>
      </c>
      <c r="N310" s="20">
        <v>1.8755632407902994E-3</v>
      </c>
      <c r="P310" s="18">
        <f t="shared" si="35"/>
        <v>0.92469879518072284</v>
      </c>
      <c r="Q310" s="19">
        <f t="shared" si="36"/>
        <v>-12.5</v>
      </c>
      <c r="R310" s="14">
        <f t="shared" si="37"/>
        <v>-533</v>
      </c>
    </row>
    <row r="311" spans="1:18" s="12" customFormat="1" ht="14.25" customHeight="1" x14ac:dyDescent="0.2">
      <c r="A311" s="11">
        <v>722230</v>
      </c>
      <c r="B311" s="12" t="s">
        <v>630</v>
      </c>
      <c r="C311" s="55">
        <f>VLOOKUP($A311,'2025 Proportionate'!$A$2:$D$326,3,FALSE)</f>
        <v>96.833333333333329</v>
      </c>
      <c r="D311" s="14">
        <f>VLOOKUP($A311,'2025 Proportionate'!$A$2:$E$326,5,FALSE)</f>
        <v>23628</v>
      </c>
      <c r="E311" s="15">
        <f>VLOOKUP($A311,'2025 Proportionate'!$A$2:$D$326,4,FALSE)</f>
        <v>9.1225260447333457E-4</v>
      </c>
      <c r="F311" s="55">
        <v>96.166666666666671</v>
      </c>
      <c r="G311" s="14">
        <v>22007</v>
      </c>
      <c r="H311" s="20">
        <v>9.0095716940180798E-4</v>
      </c>
      <c r="I311" s="16">
        <v>85.166666666666671</v>
      </c>
      <c r="J311" s="14">
        <v>15866</v>
      </c>
      <c r="K311" s="20">
        <v>7.9022163969536549E-4</v>
      </c>
      <c r="L311" s="16">
        <v>83</v>
      </c>
      <c r="M311" s="14">
        <v>19640</v>
      </c>
      <c r="N311" s="20">
        <v>7.5937438529558455E-4</v>
      </c>
      <c r="P311" s="18">
        <f t="shared" si="35"/>
        <v>1.0069324090121317</v>
      </c>
      <c r="Q311" s="19">
        <f t="shared" si="36"/>
        <v>0.66666666666665719</v>
      </c>
      <c r="R311" s="14">
        <f t="shared" si="37"/>
        <v>1621</v>
      </c>
    </row>
    <row r="312" spans="1:18" s="12" customFormat="1" ht="14.25" customHeight="1" x14ac:dyDescent="0.2">
      <c r="A312" s="11">
        <v>722240</v>
      </c>
      <c r="B312" s="12" t="s">
        <v>631</v>
      </c>
      <c r="C312" s="55">
        <f>VLOOKUP($A312,'2025 Proportionate'!$A$2:$D$326,3,FALSE)</f>
        <v>3</v>
      </c>
      <c r="D312" s="14">
        <f>VLOOKUP($A312,'2025 Proportionate'!$A$2:$E$326,5,FALSE)</f>
        <v>732</v>
      </c>
      <c r="E312" s="15">
        <f>VLOOKUP($A312,'2025 Proportionate'!$A$2:$D$326,4,FALSE)</f>
        <v>2.8262559174733255E-5</v>
      </c>
      <c r="F312" s="55">
        <v>3</v>
      </c>
      <c r="G312" s="14">
        <v>687</v>
      </c>
      <c r="H312" s="20">
        <v>2.8106116203175986E-5</v>
      </c>
      <c r="I312" s="16">
        <v>3</v>
      </c>
      <c r="J312" s="14">
        <v>559</v>
      </c>
      <c r="K312" s="20">
        <v>2.7835595918819137E-5</v>
      </c>
      <c r="L312" s="16">
        <v>3</v>
      </c>
      <c r="M312" s="14">
        <v>710</v>
      </c>
      <c r="N312" s="20">
        <v>2.7447266938394623E-5</v>
      </c>
      <c r="P312" s="18">
        <f t="shared" si="35"/>
        <v>1</v>
      </c>
      <c r="Q312" s="19">
        <f t="shared" si="36"/>
        <v>0</v>
      </c>
      <c r="R312" s="14">
        <f t="shared" si="37"/>
        <v>45</v>
      </c>
    </row>
    <row r="313" spans="1:18" s="12" customFormat="1" ht="14.25" customHeight="1" x14ac:dyDescent="0.2">
      <c r="A313" s="11">
        <v>722250</v>
      </c>
      <c r="B313" s="12" t="s">
        <v>632</v>
      </c>
      <c r="C313" s="55">
        <f>VLOOKUP($A313,'2025 Proportionate'!$A$2:$D$326,3,FALSE)</f>
        <v>212.5</v>
      </c>
      <c r="D313" s="14">
        <f>VLOOKUP($A313,'2025 Proportionate'!$A$2:$E$326,5,FALSE)</f>
        <v>51851</v>
      </c>
      <c r="E313" s="15">
        <f>VLOOKUP($A313,'2025 Proportionate'!$A$2:$D$326,4,FALSE)</f>
        <v>2.0019312748769391E-3</v>
      </c>
      <c r="F313" s="55">
        <v>206.66666666666666</v>
      </c>
      <c r="G313" s="14">
        <v>47294</v>
      </c>
      <c r="H313" s="20">
        <v>1.93619911621879E-3</v>
      </c>
      <c r="I313" s="16">
        <v>190.16666666666666</v>
      </c>
      <c r="J313" s="14">
        <v>35427</v>
      </c>
      <c r="K313" s="20">
        <v>1.7644674968540352E-3</v>
      </c>
      <c r="L313" s="16">
        <v>193</v>
      </c>
      <c r="M313" s="14">
        <v>45670</v>
      </c>
      <c r="N313" s="20">
        <v>1.7657741730367207E-3</v>
      </c>
      <c r="P313" s="18">
        <f t="shared" si="35"/>
        <v>1.028225806451613</v>
      </c>
      <c r="Q313" s="19">
        <f t="shared" si="36"/>
        <v>5.8333333333333428</v>
      </c>
      <c r="R313" s="14">
        <f t="shared" si="37"/>
        <v>4557</v>
      </c>
    </row>
    <row r="314" spans="1:18" s="12" customFormat="1" ht="14.25" customHeight="1" x14ac:dyDescent="0.2">
      <c r="A314" s="11">
        <v>722260</v>
      </c>
      <c r="B314" s="12" t="s">
        <v>633</v>
      </c>
      <c r="C314" s="55">
        <f>VLOOKUP($A314,'2025 Proportionate'!$A$2:$D$326,3,FALSE)</f>
        <v>2</v>
      </c>
      <c r="D314" s="14">
        <f>VLOOKUP($A314,'2025 Proportionate'!$A$2:$E$326,5,FALSE)</f>
        <v>488</v>
      </c>
      <c r="E314" s="15">
        <f>VLOOKUP($A314,'2025 Proportionate'!$A$2:$D$326,4,FALSE)</f>
        <v>1.8841706116488839E-5</v>
      </c>
      <c r="F314" s="55">
        <v>2</v>
      </c>
      <c r="G314" s="14">
        <v>458</v>
      </c>
      <c r="H314" s="20">
        <v>1.8737410802117323E-5</v>
      </c>
      <c r="I314" s="16">
        <v>2</v>
      </c>
      <c r="J314" s="14">
        <v>373</v>
      </c>
      <c r="K314" s="20">
        <v>1.8557063945879423E-5</v>
      </c>
      <c r="L314" s="16">
        <v>2</v>
      </c>
      <c r="M314" s="14">
        <v>473</v>
      </c>
      <c r="N314" s="20">
        <v>1.8298177958929748E-5</v>
      </c>
      <c r="P314" s="18">
        <f t="shared" si="35"/>
        <v>1</v>
      </c>
      <c r="Q314" s="19">
        <f t="shared" si="36"/>
        <v>0</v>
      </c>
      <c r="R314" s="14">
        <f t="shared" si="37"/>
        <v>30</v>
      </c>
    </row>
    <row r="315" spans="1:18" s="12" customFormat="1" ht="14.25" customHeight="1" x14ac:dyDescent="0.2">
      <c r="A315" s="11">
        <v>722270</v>
      </c>
      <c r="B315" s="12" t="s">
        <v>634</v>
      </c>
      <c r="C315" s="55">
        <f>VLOOKUP($A315,'2025 Proportionate'!$A$2:$D$326,3,FALSE)</f>
        <v>561.33333333333337</v>
      </c>
      <c r="D315" s="14">
        <f>VLOOKUP($A315,'2025 Proportionate'!$A$2:$E$326,5,FALSE)</f>
        <v>136968</v>
      </c>
      <c r="E315" s="15">
        <f>VLOOKUP($A315,'2025 Proportionate'!$A$2:$D$326,4,FALSE)</f>
        <v>5.2882388500278673E-3</v>
      </c>
      <c r="F315" s="55">
        <v>613.33333333333337</v>
      </c>
      <c r="G315" s="14">
        <v>140357</v>
      </c>
      <c r="H315" s="20">
        <v>5.7461393126493126E-3</v>
      </c>
      <c r="I315" s="16">
        <v>689.83333333333337</v>
      </c>
      <c r="J315" s="14">
        <v>128512</v>
      </c>
      <c r="K315" s="20">
        <v>6.4006406393329121E-3</v>
      </c>
      <c r="L315" s="16">
        <v>820</v>
      </c>
      <c r="M315" s="14">
        <v>194037</v>
      </c>
      <c r="N315" s="20">
        <v>7.5022529631611976E-3</v>
      </c>
      <c r="P315" s="18">
        <f t="shared" si="35"/>
        <v>0.91521739130434787</v>
      </c>
      <c r="Q315" s="19">
        <f t="shared" si="36"/>
        <v>-52</v>
      </c>
      <c r="R315" s="14">
        <f t="shared" si="37"/>
        <v>-3389</v>
      </c>
    </row>
    <row r="316" spans="1:18" s="12" customFormat="1" ht="14.25" customHeight="1" x14ac:dyDescent="0.2">
      <c r="A316" s="11">
        <v>722280</v>
      </c>
      <c r="B316" s="12" t="s">
        <v>635</v>
      </c>
      <c r="C316" s="55">
        <f>VLOOKUP($A316,'2025 Proportionate'!$A$2:$D$326,3,FALSE)</f>
        <v>18</v>
      </c>
      <c r="D316" s="14">
        <f>VLOOKUP($A316,'2025 Proportionate'!$A$2:$E$326,5,FALSE)</f>
        <v>4392</v>
      </c>
      <c r="E316" s="15">
        <f>VLOOKUP($A316,'2025 Proportionate'!$A$2:$D$326,4,FALSE)</f>
        <v>1.6957535504839955E-4</v>
      </c>
      <c r="F316" s="55">
        <v>16.333333333333332</v>
      </c>
      <c r="G316" s="14">
        <v>3738</v>
      </c>
      <c r="H316" s="20">
        <v>1.5302218821729147E-4</v>
      </c>
      <c r="I316" s="16">
        <v>13.833333333333334</v>
      </c>
      <c r="J316" s="14">
        <v>2577</v>
      </c>
      <c r="K316" s="20">
        <v>1.2835302562566603E-4</v>
      </c>
      <c r="L316" s="16">
        <v>14</v>
      </c>
      <c r="M316" s="14">
        <v>3313</v>
      </c>
      <c r="N316" s="20">
        <v>1.2808724571250824E-4</v>
      </c>
      <c r="P316" s="18">
        <f t="shared" si="35"/>
        <v>1.1020408163265307</v>
      </c>
      <c r="Q316" s="19">
        <f t="shared" si="36"/>
        <v>1.6666666666666679</v>
      </c>
      <c r="R316" s="14">
        <f t="shared" si="37"/>
        <v>654</v>
      </c>
    </row>
    <row r="317" spans="1:18" s="12" customFormat="1" ht="14.25" customHeight="1" x14ac:dyDescent="0.2">
      <c r="A317" s="11">
        <v>722290</v>
      </c>
      <c r="B317" s="12" t="s">
        <v>636</v>
      </c>
      <c r="C317" s="55">
        <f>VLOOKUP($A317,'2025 Proportionate'!$A$2:$D$326,3,FALSE)</f>
        <v>58.166666666666664</v>
      </c>
      <c r="D317" s="14">
        <f>VLOOKUP($A317,'2025 Proportionate'!$A$2:$E$326,5,FALSE)</f>
        <v>14193</v>
      </c>
      <c r="E317" s="15">
        <f>VLOOKUP($A317,'2025 Proportionate'!$A$2:$D$326,4,FALSE)</f>
        <v>5.4797961955455033E-4</v>
      </c>
      <c r="F317" s="55">
        <v>59</v>
      </c>
      <c r="G317" s="14">
        <v>13502</v>
      </c>
      <c r="H317" s="20">
        <v>5.5275361866246101E-4</v>
      </c>
      <c r="I317" s="16">
        <v>57.166666666666664</v>
      </c>
      <c r="J317" s="14">
        <v>10650</v>
      </c>
      <c r="K317" s="20">
        <v>5.3042274445305347E-4</v>
      </c>
      <c r="L317" s="16">
        <v>56</v>
      </c>
      <c r="M317" s="14">
        <v>13251</v>
      </c>
      <c r="N317" s="20">
        <v>5.1234898285003295E-4</v>
      </c>
      <c r="P317" s="18">
        <f t="shared" si="35"/>
        <v>0.98587570621468923</v>
      </c>
      <c r="Q317" s="19">
        <f t="shared" si="36"/>
        <v>-0.8333333333333357</v>
      </c>
      <c r="R317" s="14">
        <f t="shared" si="37"/>
        <v>691</v>
      </c>
    </row>
    <row r="318" spans="1:18" s="12" customFormat="1" ht="14.25" customHeight="1" x14ac:dyDescent="0.2">
      <c r="A318" s="11">
        <v>722310</v>
      </c>
      <c r="B318" s="12" t="s">
        <v>637</v>
      </c>
      <c r="C318" s="55">
        <f>VLOOKUP($A318,'2025 Proportionate'!$A$2:$D$326,3,FALSE)</f>
        <v>499.5</v>
      </c>
      <c r="D318" s="14">
        <f>VLOOKUP($A318,'2025 Proportionate'!$A$2:$E$326,5,FALSE)</f>
        <v>121880</v>
      </c>
      <c r="E318" s="15">
        <f>VLOOKUP($A318,'2025 Proportionate'!$A$2:$D$326,4,FALSE)</f>
        <v>4.7057161025930872E-3</v>
      </c>
      <c r="F318" s="55">
        <v>482.83333333333331</v>
      </c>
      <c r="G318" s="14">
        <v>110493</v>
      </c>
      <c r="H318" s="20">
        <v>4.5235232578111568E-3</v>
      </c>
      <c r="I318" s="16">
        <v>502</v>
      </c>
      <c r="J318" s="14">
        <v>93520</v>
      </c>
      <c r="K318" s="20">
        <v>4.6578230504157351E-3</v>
      </c>
      <c r="L318" s="16">
        <v>0</v>
      </c>
      <c r="M318" s="14">
        <v>0</v>
      </c>
      <c r="N318" s="20">
        <v>0</v>
      </c>
      <c r="P318" s="18">
        <f t="shared" si="35"/>
        <v>1.0345184673800483</v>
      </c>
      <c r="Q318" s="19">
        <f t="shared" si="36"/>
        <v>16.666666666666686</v>
      </c>
      <c r="R318" s="14">
        <f t="shared" si="37"/>
        <v>11387</v>
      </c>
    </row>
    <row r="319" spans="1:18" s="12" customFormat="1" ht="14.25" customHeight="1" x14ac:dyDescent="0.2">
      <c r="A319" s="11">
        <v>722320</v>
      </c>
      <c r="B319" s="12" t="s">
        <v>638</v>
      </c>
      <c r="C319" s="55">
        <f>VLOOKUP($A319,'2025 Proportionate'!$A$2:$D$326,3,FALSE)</f>
        <v>3.3333333333333335</v>
      </c>
      <c r="D319" s="14">
        <f>VLOOKUP($A319,'2025 Proportionate'!$A$2:$E$326,5,FALSE)</f>
        <v>813</v>
      </c>
      <c r="E319" s="15">
        <f>VLOOKUP($A319,'2025 Proportionate'!$A$2:$D$326,4,FALSE)</f>
        <v>3.14028435274814E-5</v>
      </c>
      <c r="F319" s="55">
        <v>1.5</v>
      </c>
      <c r="G319" s="14">
        <v>343</v>
      </c>
      <c r="H319" s="20">
        <v>1.4053058101587993E-5</v>
      </c>
      <c r="I319" s="16">
        <v>3.1666666666666665</v>
      </c>
      <c r="J319" s="14">
        <v>590</v>
      </c>
      <c r="K319" s="20">
        <v>2.9382017914309085E-5</v>
      </c>
      <c r="L319" s="16">
        <v>4</v>
      </c>
      <c r="M319" s="14">
        <v>947</v>
      </c>
      <c r="N319" s="20">
        <v>3.6596355917859495E-5</v>
      </c>
      <c r="P319" s="18">
        <f t="shared" si="35"/>
        <v>2.2222222222222223</v>
      </c>
      <c r="Q319" s="19">
        <f t="shared" si="36"/>
        <v>1.8333333333333335</v>
      </c>
      <c r="R319" s="14">
        <f t="shared" si="37"/>
        <v>470</v>
      </c>
    </row>
    <row r="320" spans="1:18" s="12" customFormat="1" ht="14.25" customHeight="1" x14ac:dyDescent="0.2">
      <c r="A320" s="11">
        <v>722360</v>
      </c>
      <c r="B320" s="12" t="s">
        <v>639</v>
      </c>
      <c r="C320" s="55">
        <f>VLOOKUP($A320,'2025 Proportionate'!$A$2:$D$326,3,FALSE)</f>
        <v>5.833333333333333</v>
      </c>
      <c r="D320" s="14">
        <f>VLOOKUP($A320,'2025 Proportionate'!$A$2:$E$326,5,FALSE)</f>
        <v>1423</v>
      </c>
      <c r="E320" s="15">
        <f>VLOOKUP($A320,'2025 Proportionate'!$A$2:$D$326,4,FALSE)</f>
        <v>5.4954976173092442E-5</v>
      </c>
      <c r="F320" s="55">
        <v>6</v>
      </c>
      <c r="G320" s="14">
        <v>1373</v>
      </c>
      <c r="H320" s="20">
        <v>5.6212232406351972E-5</v>
      </c>
      <c r="I320" s="16">
        <v>5.833333333333333</v>
      </c>
      <c r="J320" s="14">
        <v>1087</v>
      </c>
      <c r="K320" s="20">
        <v>5.4124769842148321E-5</v>
      </c>
      <c r="L320" s="16">
        <v>6</v>
      </c>
      <c r="M320" s="14">
        <v>1420</v>
      </c>
      <c r="N320" s="20">
        <v>5.4894533876789246E-5</v>
      </c>
      <c r="P320" s="18">
        <f t="shared" si="35"/>
        <v>0.97222222222222221</v>
      </c>
      <c r="Q320" s="19">
        <f t="shared" si="36"/>
        <v>-0.16666666666666696</v>
      </c>
      <c r="R320" s="14">
        <f t="shared" si="37"/>
        <v>50</v>
      </c>
    </row>
    <row r="321" spans="1:18" s="12" customFormat="1" ht="14.25" customHeight="1" x14ac:dyDescent="0.2">
      <c r="A321" s="11">
        <v>722370</v>
      </c>
      <c r="B321" s="12" t="s">
        <v>640</v>
      </c>
      <c r="C321" s="55">
        <f>VLOOKUP($A321,'2025 Proportionate'!$A$2:$D$326,3,FALSE)</f>
        <v>2</v>
      </c>
      <c r="D321" s="14">
        <f>VLOOKUP($A321,'2025 Proportionate'!$A$2:$E$326,5,FALSE)</f>
        <v>488</v>
      </c>
      <c r="E321" s="15">
        <f>VLOOKUP($A321,'2025 Proportionate'!$A$2:$D$326,4,FALSE)</f>
        <v>1.8841706116488839E-5</v>
      </c>
      <c r="F321" s="55">
        <v>2</v>
      </c>
      <c r="G321" s="14">
        <v>458</v>
      </c>
      <c r="H321" s="20">
        <v>1.8737410802117323E-5</v>
      </c>
      <c r="I321" s="16">
        <v>2</v>
      </c>
      <c r="J321" s="14">
        <v>373</v>
      </c>
      <c r="K321" s="20">
        <v>1.8557063945879423E-5</v>
      </c>
      <c r="L321" s="16">
        <v>2</v>
      </c>
      <c r="M321" s="14">
        <v>473</v>
      </c>
      <c r="N321" s="20">
        <v>1.8298177958929748E-5</v>
      </c>
      <c r="P321" s="18">
        <f t="shared" si="35"/>
        <v>1</v>
      </c>
      <c r="Q321" s="19">
        <f t="shared" si="36"/>
        <v>0</v>
      </c>
      <c r="R321" s="14">
        <f t="shared" si="37"/>
        <v>30</v>
      </c>
    </row>
    <row r="322" spans="1:18" s="12" customFormat="1" ht="14.25" customHeight="1" x14ac:dyDescent="0.2">
      <c r="A322" s="11">
        <v>722390</v>
      </c>
      <c r="B322" s="12" t="s">
        <v>641</v>
      </c>
      <c r="C322" s="55">
        <f>VLOOKUP($A322,'2025 Proportionate'!$A$2:$D$326,3,FALSE)</f>
        <v>3</v>
      </c>
      <c r="D322" s="14">
        <f>VLOOKUP($A322,'2025 Proportionate'!$A$2:$E$326,5,FALSE)</f>
        <v>732</v>
      </c>
      <c r="E322" s="15">
        <f>VLOOKUP($A322,'2025 Proportionate'!$A$2:$D$326,4,FALSE)</f>
        <v>2.8262559174733255E-5</v>
      </c>
      <c r="F322" s="55">
        <v>2</v>
      </c>
      <c r="G322" s="14">
        <v>458</v>
      </c>
      <c r="H322" s="20">
        <v>1.8737410802117323E-5</v>
      </c>
      <c r="I322" s="16">
        <v>3</v>
      </c>
      <c r="J322" s="14">
        <v>559</v>
      </c>
      <c r="K322" s="20">
        <v>2.7835595918819137E-5</v>
      </c>
      <c r="L322" s="16">
        <v>1</v>
      </c>
      <c r="M322" s="14">
        <v>237</v>
      </c>
      <c r="N322" s="20">
        <v>9.1490889794648738E-6</v>
      </c>
      <c r="P322" s="18">
        <f t="shared" si="35"/>
        <v>1.5</v>
      </c>
      <c r="Q322" s="19">
        <f t="shared" si="36"/>
        <v>1</v>
      </c>
      <c r="R322" s="14">
        <f t="shared" si="37"/>
        <v>274</v>
      </c>
    </row>
    <row r="323" spans="1:18" s="12" customFormat="1" ht="14.25" customHeight="1" x14ac:dyDescent="0.2">
      <c r="A323" s="11">
        <v>722450</v>
      </c>
      <c r="B323" s="12" t="s">
        <v>642</v>
      </c>
      <c r="C323" s="55">
        <f>VLOOKUP($A323,'2025 Proportionate'!$A$2:$D$326,3,FALSE)</f>
        <v>353.66666666666669</v>
      </c>
      <c r="D323" s="14">
        <f>VLOOKUP($A323,'2025 Proportionate'!$A$2:$E$326,5,FALSE)</f>
        <v>86296</v>
      </c>
      <c r="E323" s="15">
        <f>VLOOKUP($A323,'2025 Proportionate'!$A$2:$D$326,4,FALSE)</f>
        <v>3.3318416982657762E-3</v>
      </c>
      <c r="F323" s="55">
        <v>328.66666666666669</v>
      </c>
      <c r="G323" s="14">
        <v>75213</v>
      </c>
      <c r="H323" s="20">
        <v>3.0791811751479468E-3</v>
      </c>
      <c r="I323" s="16">
        <v>459.33333333333331</v>
      </c>
      <c r="J323" s="14">
        <v>85571</v>
      </c>
      <c r="K323" s="20">
        <v>4.2619390195703074E-3</v>
      </c>
      <c r="L323" s="16">
        <v>452</v>
      </c>
      <c r="M323" s="14">
        <v>106957</v>
      </c>
      <c r="N323" s="20">
        <v>4.1353882187181237E-3</v>
      </c>
      <c r="P323" s="18">
        <f t="shared" si="35"/>
        <v>1.0760649087221095</v>
      </c>
      <c r="Q323" s="19">
        <f t="shared" si="36"/>
        <v>25</v>
      </c>
      <c r="R323" s="14">
        <f t="shared" si="37"/>
        <v>11083</v>
      </c>
    </row>
    <row r="324" spans="1:18" s="12" customFormat="1" ht="14.25" customHeight="1" x14ac:dyDescent="0.2">
      <c r="A324" s="11">
        <v>722490</v>
      </c>
      <c r="B324" s="12" t="s">
        <v>643</v>
      </c>
      <c r="C324" s="55">
        <f>VLOOKUP($A324,'2025 Proportionate'!$A$2:$D$326,3,FALSE)</f>
        <v>6.333333333333333</v>
      </c>
      <c r="D324" s="14">
        <f>VLOOKUP($A324,'2025 Proportionate'!$A$2:$E$326,5,FALSE)</f>
        <v>1545</v>
      </c>
      <c r="E324" s="15">
        <f>VLOOKUP($A324,'2025 Proportionate'!$A$2:$D$326,4,FALSE)</f>
        <v>5.9665402702214652E-5</v>
      </c>
      <c r="F324" s="55">
        <v>7.666666666666667</v>
      </c>
      <c r="G324" s="14">
        <v>1754</v>
      </c>
      <c r="H324" s="20">
        <v>7.1826741408116405E-5</v>
      </c>
      <c r="I324" s="16">
        <v>6.833333333333333</v>
      </c>
      <c r="J324" s="14">
        <v>1273</v>
      </c>
      <c r="K324" s="20">
        <v>6.3403301815088034E-5</v>
      </c>
      <c r="L324" s="16">
        <v>6</v>
      </c>
      <c r="M324" s="14">
        <v>1420</v>
      </c>
      <c r="N324" s="20">
        <v>5.4894533876789246E-5</v>
      </c>
      <c r="P324" s="18">
        <f t="shared" si="35"/>
        <v>0.82608695652173902</v>
      </c>
      <c r="Q324" s="19">
        <f t="shared" si="36"/>
        <v>-1.3333333333333339</v>
      </c>
      <c r="R324" s="14">
        <f t="shared" si="37"/>
        <v>-209</v>
      </c>
    </row>
    <row r="325" spans="1:18" s="12" customFormat="1" ht="14.25" customHeight="1" x14ac:dyDescent="0.2">
      <c r="A325" s="11">
        <v>722510</v>
      </c>
      <c r="B325" s="12" t="s">
        <v>644</v>
      </c>
      <c r="C325" s="55">
        <f>VLOOKUP($A325,'2025 Proportionate'!$A$2:$D$326,3,FALSE)</f>
        <v>236.16666666666666</v>
      </c>
      <c r="D325" s="14">
        <f>VLOOKUP($A325,'2025 Proportionate'!$A$2:$E$326,5,FALSE)</f>
        <v>57626</v>
      </c>
      <c r="E325" s="15">
        <f>VLOOKUP($A325,'2025 Proportionate'!$A$2:$D$326,4,FALSE)</f>
        <v>2.2248914639220567E-3</v>
      </c>
      <c r="F325" s="55">
        <v>221</v>
      </c>
      <c r="G325" s="14">
        <v>50574</v>
      </c>
      <c r="H325" s="20">
        <v>2.0704838936339643E-3</v>
      </c>
      <c r="I325" s="16">
        <v>239.33333333333334</v>
      </c>
      <c r="J325" s="14">
        <v>44586</v>
      </c>
      <c r="K325" s="20">
        <v>2.2206619855235712E-3</v>
      </c>
      <c r="L325" s="16">
        <v>248</v>
      </c>
      <c r="M325" s="14">
        <v>58684</v>
      </c>
      <c r="N325" s="20">
        <v>2.2689740669072887E-3</v>
      </c>
      <c r="P325" s="18">
        <f t="shared" si="35"/>
        <v>1.0686274509803921</v>
      </c>
      <c r="Q325" s="19">
        <f t="shared" si="36"/>
        <v>15.166666666666657</v>
      </c>
      <c r="R325" s="14">
        <f t="shared" si="37"/>
        <v>7052</v>
      </c>
    </row>
    <row r="326" spans="1:18" s="12" customFormat="1" ht="14.25" customHeight="1" x14ac:dyDescent="0.2">
      <c r="A326" s="11">
        <v>722520</v>
      </c>
      <c r="B326" s="12" t="s">
        <v>645</v>
      </c>
      <c r="C326" s="55">
        <f>VLOOKUP($A326,'2025 Proportionate'!$A$2:$D$326,3,FALSE)</f>
        <v>22</v>
      </c>
      <c r="D326" s="14">
        <f>VLOOKUP($A326,'2025 Proportionate'!$A$2:$E$326,5,FALSE)</f>
        <v>5368</v>
      </c>
      <c r="E326" s="15">
        <f>VLOOKUP($A326,'2025 Proportionate'!$A$2:$D$326,4,FALSE)</f>
        <v>2.0725876728137723E-4</v>
      </c>
      <c r="F326" s="55">
        <v>20</v>
      </c>
      <c r="G326" s="14">
        <v>4577</v>
      </c>
      <c r="H326" s="20">
        <v>1.8737410802117322E-4</v>
      </c>
      <c r="I326" s="16">
        <v>16.166666666666668</v>
      </c>
      <c r="J326" s="14">
        <v>3012</v>
      </c>
      <c r="K326" s="20">
        <v>1.5000293356252534E-4</v>
      </c>
      <c r="L326" s="16">
        <v>19</v>
      </c>
      <c r="M326" s="14">
        <v>4496</v>
      </c>
      <c r="N326" s="20">
        <v>1.7383269060983263E-4</v>
      </c>
      <c r="P326" s="18">
        <f t="shared" si="35"/>
        <v>1.1000000000000001</v>
      </c>
      <c r="Q326" s="19">
        <f t="shared" si="36"/>
        <v>2</v>
      </c>
      <c r="R326" s="14">
        <f t="shared" si="37"/>
        <v>791</v>
      </c>
    </row>
    <row r="327" spans="1:18" s="12" customFormat="1" ht="14.25" customHeight="1" x14ac:dyDescent="0.2">
      <c r="A327" s="11">
        <v>722530</v>
      </c>
      <c r="B327" s="12" t="s">
        <v>646</v>
      </c>
      <c r="C327" s="55">
        <f>VLOOKUP($A327,'2025 Proportionate'!$A$2:$D$326,3,FALSE)</f>
        <v>4.666666666666667</v>
      </c>
      <c r="D327" s="14">
        <f>VLOOKUP($A327,'2025 Proportionate'!$A$2:$E$326,5,FALSE)</f>
        <v>1139</v>
      </c>
      <c r="E327" s="15">
        <f>VLOOKUP($A327,'2025 Proportionate'!$A$2:$D$326,4,FALSE)</f>
        <v>4.3963980938473955E-5</v>
      </c>
      <c r="F327" s="55">
        <v>3.3333333333333335</v>
      </c>
      <c r="G327" s="14">
        <v>763</v>
      </c>
      <c r="H327" s="20">
        <v>3.1229018003528873E-5</v>
      </c>
      <c r="I327" s="16">
        <v>4.333333333333333</v>
      </c>
      <c r="J327" s="14">
        <v>807</v>
      </c>
      <c r="K327" s="20">
        <v>4.0206971882738751E-5</v>
      </c>
      <c r="L327" s="16">
        <v>5</v>
      </c>
      <c r="M327" s="14">
        <v>1183</v>
      </c>
      <c r="N327" s="20">
        <v>4.5745444897324374E-5</v>
      </c>
      <c r="P327" s="18">
        <f t="shared" si="35"/>
        <v>1.4000000000000001</v>
      </c>
      <c r="Q327" s="19">
        <f t="shared" ref="Q327:Q333" si="38">C327-F327</f>
        <v>1.3333333333333335</v>
      </c>
      <c r="R327" s="14">
        <f t="shared" ref="R327:R333" si="39">D327-G327</f>
        <v>376</v>
      </c>
    </row>
    <row r="328" spans="1:18" s="12" customFormat="1" ht="14.25" customHeight="1" x14ac:dyDescent="0.2">
      <c r="A328" s="11">
        <v>722590</v>
      </c>
      <c r="B328" s="12" t="s">
        <v>647</v>
      </c>
      <c r="C328" s="55">
        <f>VLOOKUP($A328,'2025 Proportionate'!$A$2:$D$326,3,FALSE)</f>
        <v>1</v>
      </c>
      <c r="D328" s="14">
        <f>VLOOKUP($A328,'2025 Proportionate'!$A$2:$E$326,5,FALSE)</f>
        <v>244</v>
      </c>
      <c r="E328" s="15">
        <f>VLOOKUP($A328,'2025 Proportionate'!$A$2:$D$326,4,FALSE)</f>
        <v>9.4208530582444195E-6</v>
      </c>
      <c r="F328" s="55">
        <v>1</v>
      </c>
      <c r="G328" s="14">
        <v>229</v>
      </c>
      <c r="H328" s="20">
        <v>9.3687054010586615E-6</v>
      </c>
      <c r="I328" s="16">
        <v>1</v>
      </c>
      <c r="J328" s="14">
        <v>186</v>
      </c>
      <c r="K328" s="20">
        <v>9.2785319729397116E-6</v>
      </c>
      <c r="L328" s="16">
        <v>1</v>
      </c>
      <c r="M328" s="14">
        <v>237</v>
      </c>
      <c r="N328" s="20">
        <v>9.1490889794648738E-6</v>
      </c>
      <c r="P328" s="18">
        <f t="shared" si="35"/>
        <v>1</v>
      </c>
      <c r="Q328" s="19">
        <f t="shared" si="38"/>
        <v>0</v>
      </c>
      <c r="R328" s="14">
        <f t="shared" si="39"/>
        <v>15</v>
      </c>
    </row>
    <row r="329" spans="1:18" s="12" customFormat="1" ht="14.25" customHeight="1" x14ac:dyDescent="0.2">
      <c r="A329" s="11">
        <v>722600</v>
      </c>
      <c r="B329" s="12" t="s">
        <v>648</v>
      </c>
      <c r="C329" s="55">
        <f>VLOOKUP($A329,'2025 Proportionate'!$A$2:$D$326,3,FALSE)</f>
        <v>264.66666666666669</v>
      </c>
      <c r="D329" s="14">
        <f>VLOOKUP($A329,'2025 Proportionate'!$A$2:$E$326,5,FALSE)</f>
        <v>64580</v>
      </c>
      <c r="E329" s="15">
        <f>VLOOKUP($A329,'2025 Proportionate'!$A$2:$D$326,4,FALSE)</f>
        <v>2.4933857760820232E-3</v>
      </c>
      <c r="F329" s="55">
        <v>268</v>
      </c>
      <c r="G329" s="14">
        <v>61330</v>
      </c>
      <c r="H329" s="20">
        <v>2.5108130474837211E-3</v>
      </c>
      <c r="I329" s="16">
        <v>264.66666666666669</v>
      </c>
      <c r="J329" s="14">
        <v>49306</v>
      </c>
      <c r="K329" s="20">
        <v>2.4557181288380439E-3</v>
      </c>
      <c r="L329" s="16">
        <v>278</v>
      </c>
      <c r="M329" s="14">
        <v>65783</v>
      </c>
      <c r="N329" s="20">
        <v>2.543446736291235E-3</v>
      </c>
      <c r="P329" s="18">
        <f t="shared" si="35"/>
        <v>0.98756218905472648</v>
      </c>
      <c r="Q329" s="19">
        <f t="shared" si="38"/>
        <v>-3.3333333333333144</v>
      </c>
      <c r="R329" s="14">
        <f t="shared" si="39"/>
        <v>3250</v>
      </c>
    </row>
    <row r="330" spans="1:18" s="12" customFormat="1" ht="14.25" customHeight="1" x14ac:dyDescent="0.2">
      <c r="A330" s="11">
        <v>722620</v>
      </c>
      <c r="B330" s="12" t="s">
        <v>649</v>
      </c>
      <c r="C330" s="55">
        <f>VLOOKUP($A330,'2025 Proportionate'!$A$2:$D$326,3,FALSE)</f>
        <v>147.16666666666666</v>
      </c>
      <c r="D330" s="14">
        <f>VLOOKUP($A330,'2025 Proportionate'!$A$2:$E$326,5,FALSE)</f>
        <v>35909</v>
      </c>
      <c r="E330" s="15">
        <f>VLOOKUP($A330,'2025 Proportionate'!$A$2:$D$326,4,FALSE)</f>
        <v>1.3864355417383036E-3</v>
      </c>
      <c r="F330" s="55">
        <v>147.83333333333334</v>
      </c>
      <c r="G330" s="14">
        <v>33831</v>
      </c>
      <c r="H330" s="20">
        <v>1.3850069484565056E-3</v>
      </c>
      <c r="I330" s="16">
        <v>141</v>
      </c>
      <c r="J330" s="14">
        <v>26267</v>
      </c>
      <c r="K330" s="20">
        <v>1.3082730081844995E-3</v>
      </c>
      <c r="L330" s="16">
        <v>138</v>
      </c>
      <c r="M330" s="14">
        <v>32655</v>
      </c>
      <c r="N330" s="20">
        <v>1.2625742791661527E-3</v>
      </c>
      <c r="P330" s="18">
        <f t="shared" si="35"/>
        <v>0.99549041713641473</v>
      </c>
      <c r="Q330" s="19">
        <f t="shared" si="38"/>
        <v>-0.66666666666668561</v>
      </c>
      <c r="R330" s="14">
        <f t="shared" si="39"/>
        <v>2078</v>
      </c>
    </row>
    <row r="331" spans="1:18" s="12" customFormat="1" ht="14.25" customHeight="1" x14ac:dyDescent="0.2">
      <c r="A331" s="11">
        <v>722630</v>
      </c>
      <c r="B331" s="12" t="s">
        <v>650</v>
      </c>
      <c r="C331" s="55">
        <v>0</v>
      </c>
      <c r="D331" s="14">
        <v>0</v>
      </c>
      <c r="E331" s="15">
        <v>0</v>
      </c>
      <c r="F331" s="55">
        <v>0</v>
      </c>
      <c r="G331" s="14">
        <v>0</v>
      </c>
      <c r="H331" s="20">
        <v>0</v>
      </c>
      <c r="I331" s="16">
        <v>0</v>
      </c>
      <c r="J331" s="14">
        <v>0</v>
      </c>
      <c r="K331" s="20">
        <v>0</v>
      </c>
      <c r="L331" s="16">
        <v>0</v>
      </c>
      <c r="M331" s="14">
        <v>0</v>
      </c>
      <c r="N331" s="20">
        <v>0</v>
      </c>
      <c r="P331" s="18">
        <v>1</v>
      </c>
      <c r="Q331" s="19">
        <f t="shared" si="38"/>
        <v>0</v>
      </c>
      <c r="R331" s="14">
        <f t="shared" si="39"/>
        <v>0</v>
      </c>
    </row>
    <row r="332" spans="1:18" s="12" customFormat="1" ht="14.25" customHeight="1" x14ac:dyDescent="0.2">
      <c r="A332" s="11">
        <v>722700</v>
      </c>
      <c r="B332" s="12" t="s">
        <v>682</v>
      </c>
      <c r="C332" s="56">
        <f>VLOOKUP($A332,'2025 Proportionate'!$A$2:$D$326,3,FALSE)</f>
        <v>1</v>
      </c>
      <c r="D332" s="22">
        <f>VLOOKUP($A332,'2025 Proportionate'!$A$2:$E$326,5,FALSE)</f>
        <v>244</v>
      </c>
      <c r="E332" s="23">
        <f>VLOOKUP($A332,'2025 Proportionate'!$A$2:$D$326,4,FALSE)</f>
        <v>9.4208530582444195E-6</v>
      </c>
      <c r="F332" s="56">
        <v>0.5</v>
      </c>
      <c r="G332" s="22">
        <v>114</v>
      </c>
      <c r="H332" s="25">
        <v>4.6843527005293307E-6</v>
      </c>
      <c r="I332" s="24">
        <v>0</v>
      </c>
      <c r="J332" s="22">
        <v>0</v>
      </c>
      <c r="K332" s="25">
        <v>0</v>
      </c>
      <c r="L332" s="24">
        <v>0</v>
      </c>
      <c r="M332" s="22">
        <v>0</v>
      </c>
      <c r="N332" s="25">
        <v>0</v>
      </c>
      <c r="P332" s="26">
        <v>1</v>
      </c>
      <c r="Q332" s="27">
        <f t="shared" ref="Q332" si="40">C332-F332</f>
        <v>0.5</v>
      </c>
      <c r="R332" s="22">
        <f t="shared" ref="R332" si="41">D332-G332</f>
        <v>130</v>
      </c>
    </row>
    <row r="333" spans="1:18" s="12" customFormat="1" ht="14.25" customHeight="1" x14ac:dyDescent="0.2">
      <c r="A333" s="11"/>
      <c r="B333" s="12" t="s">
        <v>651</v>
      </c>
      <c r="C333" s="55">
        <f>SUM(C230:C332)</f>
        <v>23575.833333333328</v>
      </c>
      <c r="D333" s="14">
        <f>SUM(D230:D332)</f>
        <v>5752606</v>
      </c>
      <c r="E333" s="17">
        <f>SUM(E230:E332)</f>
        <v>0.22210446155899408</v>
      </c>
      <c r="F333" s="55">
        <v>23345.999999999993</v>
      </c>
      <c r="G333" s="14">
        <v>5342569</v>
      </c>
      <c r="H333" s="17">
        <v>0.21872179629311547</v>
      </c>
      <c r="I333" s="13">
        <v>23332.503333333334</v>
      </c>
      <c r="J333" s="14">
        <v>4346705</v>
      </c>
      <c r="K333" s="17">
        <v>0.21649137818705572</v>
      </c>
      <c r="L333" s="13">
        <v>24504</v>
      </c>
      <c r="M333" s="14">
        <v>5798390</v>
      </c>
      <c r="N333" s="17">
        <v>0.22418927635280725</v>
      </c>
      <c r="P333" s="18">
        <f>C333/F333</f>
        <v>1.0098446557583027</v>
      </c>
      <c r="Q333" s="19">
        <f t="shared" si="38"/>
        <v>229.83333333333576</v>
      </c>
      <c r="R333" s="14">
        <f t="shared" si="39"/>
        <v>410037</v>
      </c>
    </row>
    <row r="334" spans="1:18" s="12" customFormat="1" ht="14.25" customHeight="1" x14ac:dyDescent="0.2">
      <c r="A334" s="11"/>
      <c r="C334" s="55"/>
      <c r="D334" s="14"/>
      <c r="E334" s="17"/>
      <c r="F334" s="55"/>
      <c r="G334" s="14"/>
      <c r="H334" s="17"/>
      <c r="I334" s="13"/>
      <c r="J334" s="14"/>
      <c r="K334" s="17"/>
      <c r="L334" s="13"/>
      <c r="M334" s="14"/>
      <c r="N334" s="17"/>
      <c r="P334" s="18"/>
      <c r="Q334" s="19"/>
      <c r="R334" s="14"/>
    </row>
    <row r="335" spans="1:18" s="12" customFormat="1" ht="14.25" customHeight="1" x14ac:dyDescent="0.2">
      <c r="A335" s="28" t="s">
        <v>652</v>
      </c>
      <c r="C335" s="55"/>
      <c r="D335" s="14"/>
      <c r="E335" s="17"/>
      <c r="F335" s="55"/>
      <c r="G335" s="14"/>
      <c r="H335" s="17"/>
      <c r="I335" s="13"/>
      <c r="J335" s="14"/>
      <c r="K335" s="17"/>
      <c r="L335" s="13"/>
      <c r="M335" s="14"/>
      <c r="N335" s="17"/>
      <c r="P335" s="18"/>
      <c r="Q335" s="19"/>
      <c r="R335" s="14"/>
    </row>
    <row r="336" spans="1:18" s="12" customFormat="1" ht="14.25" customHeight="1" x14ac:dyDescent="0.2">
      <c r="A336" s="11">
        <v>721370</v>
      </c>
      <c r="B336" s="12" t="s">
        <v>653</v>
      </c>
      <c r="C336" s="55">
        <f>VLOOKUP($A336,'2025 Proportionate'!$A$2:$D$326,3,FALSE)</f>
        <v>4.333333333333333</v>
      </c>
      <c r="D336" s="14">
        <f>VLOOKUP($A336,'2025 Proportionate'!$A$2:$E$326,5,FALSE)</f>
        <v>1057</v>
      </c>
      <c r="E336" s="15">
        <f>VLOOKUP($A336,'2025 Proportionate'!$A$2:$D$326,4,FALSE)</f>
        <v>4.0823696585725813E-5</v>
      </c>
      <c r="F336" s="55">
        <v>4</v>
      </c>
      <c r="G336" s="14">
        <v>915</v>
      </c>
      <c r="H336" s="20">
        <v>3.7474821604234646E-5</v>
      </c>
      <c r="I336" s="16">
        <v>2.6666666666666665</v>
      </c>
      <c r="J336" s="14">
        <v>497</v>
      </c>
      <c r="K336" s="20">
        <v>2.4742751927839232E-5</v>
      </c>
      <c r="L336" s="16">
        <v>3</v>
      </c>
      <c r="M336" s="14">
        <v>710</v>
      </c>
      <c r="N336" s="20">
        <v>2.7447266938394623E-5</v>
      </c>
      <c r="P336" s="18">
        <f t="shared" ref="P336:P354" si="42">C336/F336</f>
        <v>1.0833333333333333</v>
      </c>
      <c r="Q336" s="19">
        <f t="shared" ref="Q336:Q353" si="43">C336-F336</f>
        <v>0.33333333333333304</v>
      </c>
      <c r="R336" s="14">
        <f t="shared" ref="R336:R353" si="44">D336-G336</f>
        <v>142</v>
      </c>
    </row>
    <row r="337" spans="1:18" s="12" customFormat="1" ht="14.25" customHeight="1" x14ac:dyDescent="0.2">
      <c r="A337" s="11">
        <v>721460</v>
      </c>
      <c r="B337" s="12" t="s">
        <v>654</v>
      </c>
      <c r="C337" s="55">
        <f>VLOOKUP($A337,'2025 Proportionate'!$A$2:$D$326,3,FALSE)</f>
        <v>3</v>
      </c>
      <c r="D337" s="14">
        <f>VLOOKUP($A337,'2025 Proportionate'!$A$2:$E$326,5,FALSE)</f>
        <v>732</v>
      </c>
      <c r="E337" s="15">
        <f>VLOOKUP($A337,'2025 Proportionate'!$A$2:$D$326,4,FALSE)</f>
        <v>2.8262559174733255E-5</v>
      </c>
      <c r="F337" s="55">
        <v>3</v>
      </c>
      <c r="G337" s="14">
        <v>687</v>
      </c>
      <c r="H337" s="20">
        <v>2.8106116203175986E-5</v>
      </c>
      <c r="I337" s="16">
        <v>3.6666666666666665</v>
      </c>
      <c r="J337" s="14">
        <v>683</v>
      </c>
      <c r="K337" s="20">
        <v>3.4021283900778942E-5</v>
      </c>
      <c r="L337" s="16">
        <v>4</v>
      </c>
      <c r="M337" s="14">
        <v>947</v>
      </c>
      <c r="N337" s="20">
        <v>3.6596355917859495E-5</v>
      </c>
      <c r="P337" s="18">
        <f t="shared" si="42"/>
        <v>1</v>
      </c>
      <c r="Q337" s="19">
        <f t="shared" si="43"/>
        <v>0</v>
      </c>
      <c r="R337" s="14">
        <f t="shared" si="44"/>
        <v>45</v>
      </c>
    </row>
    <row r="338" spans="1:18" s="12" customFormat="1" ht="14.25" customHeight="1" x14ac:dyDescent="0.2">
      <c r="A338" s="11">
        <v>721580</v>
      </c>
      <c r="B338" s="12" t="s">
        <v>655</v>
      </c>
      <c r="C338" s="55">
        <f>VLOOKUP($A338,'2025 Proportionate'!$A$2:$D$326,3,FALSE)</f>
        <v>61.5</v>
      </c>
      <c r="D338" s="14">
        <f>VLOOKUP($A338,'2025 Proportionate'!$A$2:$E$326,5,FALSE)</f>
        <v>15006</v>
      </c>
      <c r="E338" s="15">
        <f>VLOOKUP($A338,'2025 Proportionate'!$A$2:$D$326,4,FALSE)</f>
        <v>5.7938246308203174E-4</v>
      </c>
      <c r="F338" s="55">
        <v>66.666666666666671</v>
      </c>
      <c r="G338" s="14">
        <v>15256</v>
      </c>
      <c r="H338" s="20">
        <v>6.2458036007057753E-4</v>
      </c>
      <c r="I338" s="16">
        <v>69.666666666666671</v>
      </c>
      <c r="J338" s="14">
        <v>12978</v>
      </c>
      <c r="K338" s="20">
        <v>6.4640439411479999E-4</v>
      </c>
      <c r="L338" s="16">
        <v>75</v>
      </c>
      <c r="M338" s="14">
        <v>17747</v>
      </c>
      <c r="N338" s="20">
        <v>6.8618167345986557E-4</v>
      </c>
      <c r="P338" s="18">
        <f t="shared" si="42"/>
        <v>0.92249999999999999</v>
      </c>
      <c r="Q338" s="19">
        <f t="shared" si="43"/>
        <v>-5.1666666666666714</v>
      </c>
      <c r="R338" s="14">
        <f t="shared" si="44"/>
        <v>-250</v>
      </c>
    </row>
    <row r="339" spans="1:18" s="12" customFormat="1" ht="14.25" customHeight="1" x14ac:dyDescent="0.2">
      <c r="A339" s="11">
        <v>722100</v>
      </c>
      <c r="B339" s="12" t="s">
        <v>656</v>
      </c>
      <c r="C339" s="55">
        <f>VLOOKUP($A339,'2025 Proportionate'!$A$2:$D$326,3,FALSE)</f>
        <v>84.833333333333329</v>
      </c>
      <c r="D339" s="14">
        <f>VLOOKUP($A339,'2025 Proportionate'!$A$2:$E$326,5,FALSE)</f>
        <v>20700</v>
      </c>
      <c r="E339" s="15">
        <f>VLOOKUP($A339,'2025 Proportionate'!$A$2:$D$326,4,FALSE)</f>
        <v>7.9920236777440148E-4</v>
      </c>
      <c r="F339" s="55">
        <v>86.166666666666671</v>
      </c>
      <c r="G339" s="14">
        <v>19719</v>
      </c>
      <c r="H339" s="20">
        <v>8.0727011539122133E-4</v>
      </c>
      <c r="I339" s="16">
        <v>85.833333333333329</v>
      </c>
      <c r="J339" s="14">
        <v>15990</v>
      </c>
      <c r="K339" s="20">
        <v>7.9640732767732522E-4</v>
      </c>
      <c r="L339" s="16">
        <v>94</v>
      </c>
      <c r="M339" s="14">
        <v>22243</v>
      </c>
      <c r="N339" s="20">
        <v>8.600143640696982E-4</v>
      </c>
      <c r="P339" s="18">
        <f t="shared" si="42"/>
        <v>0.98452611218568653</v>
      </c>
      <c r="Q339" s="19">
        <f t="shared" si="43"/>
        <v>-1.3333333333333428</v>
      </c>
      <c r="R339" s="14">
        <f t="shared" si="44"/>
        <v>981</v>
      </c>
    </row>
    <row r="340" spans="1:18" s="12" customFormat="1" ht="14.25" customHeight="1" x14ac:dyDescent="0.2">
      <c r="A340" s="11">
        <v>722160</v>
      </c>
      <c r="B340" s="12" t="s">
        <v>657</v>
      </c>
      <c r="C340" s="55">
        <f>VLOOKUP($A340,'2025 Proportionate'!$A$2:$D$326,3,FALSE)</f>
        <v>29</v>
      </c>
      <c r="D340" s="14">
        <f>VLOOKUP($A340,'2025 Proportionate'!$A$2:$E$326,5,FALSE)</f>
        <v>7076</v>
      </c>
      <c r="E340" s="15">
        <f>VLOOKUP($A340,'2025 Proportionate'!$A$2:$D$326,4,FALSE)</f>
        <v>2.7320473868908812E-4</v>
      </c>
      <c r="F340" s="55">
        <v>27.166666666666668</v>
      </c>
      <c r="G340" s="14">
        <v>6217</v>
      </c>
      <c r="H340" s="20">
        <v>2.5451649672876032E-4</v>
      </c>
      <c r="I340" s="16">
        <v>25.666666666666668</v>
      </c>
      <c r="J340" s="14">
        <v>4782</v>
      </c>
      <c r="K340" s="20">
        <v>2.3814898730545263E-4</v>
      </c>
      <c r="L340" s="16">
        <v>28</v>
      </c>
      <c r="M340" s="14">
        <v>6626</v>
      </c>
      <c r="N340" s="20">
        <v>2.5617449142501647E-4</v>
      </c>
      <c r="P340" s="18">
        <f t="shared" si="42"/>
        <v>1.0674846625766872</v>
      </c>
      <c r="Q340" s="19">
        <f t="shared" si="43"/>
        <v>1.8333333333333321</v>
      </c>
      <c r="R340" s="14">
        <f t="shared" si="44"/>
        <v>859</v>
      </c>
    </row>
    <row r="341" spans="1:18" s="12" customFormat="1" ht="14.25" customHeight="1" x14ac:dyDescent="0.2">
      <c r="A341" s="11">
        <v>722210</v>
      </c>
      <c r="B341" s="12" t="s">
        <v>658</v>
      </c>
      <c r="C341" s="55">
        <f>VLOOKUP($A341,'2025 Proportionate'!$A$2:$D$326,3,FALSE)</f>
        <v>16</v>
      </c>
      <c r="D341" s="14">
        <f>VLOOKUP($A341,'2025 Proportionate'!$A$2:$E$326,5,FALSE)</f>
        <v>3904</v>
      </c>
      <c r="E341" s="15">
        <f>VLOOKUP($A341,'2025 Proportionate'!$A$2:$D$326,4,FALSE)</f>
        <v>1.5073364893191071E-4</v>
      </c>
      <c r="F341" s="55">
        <v>16.166666666666668</v>
      </c>
      <c r="G341" s="14">
        <v>3700</v>
      </c>
      <c r="H341" s="20">
        <v>1.5146073731711504E-4</v>
      </c>
      <c r="I341" s="16">
        <v>15.5</v>
      </c>
      <c r="J341" s="14">
        <v>2888</v>
      </c>
      <c r="K341" s="20">
        <v>1.4381724558056554E-4</v>
      </c>
      <c r="L341" s="16">
        <v>13</v>
      </c>
      <c r="M341" s="14">
        <v>3076</v>
      </c>
      <c r="N341" s="20">
        <v>1.1893815673304337E-4</v>
      </c>
      <c r="P341" s="18">
        <f t="shared" si="42"/>
        <v>0.98969072164948446</v>
      </c>
      <c r="Q341" s="19">
        <f t="shared" si="43"/>
        <v>-0.16666666666666785</v>
      </c>
      <c r="R341" s="14">
        <f t="shared" si="44"/>
        <v>204</v>
      </c>
    </row>
    <row r="342" spans="1:18" s="12" customFormat="1" ht="14.25" customHeight="1" x14ac:dyDescent="0.2">
      <c r="A342" s="11">
        <v>722330</v>
      </c>
      <c r="B342" s="12" t="s">
        <v>659</v>
      </c>
      <c r="C342" s="55">
        <f>VLOOKUP($A342,'2025 Proportionate'!$A$2:$D$326,3,FALSE)</f>
        <v>7510.166666666667</v>
      </c>
      <c r="D342" s="14">
        <f>VLOOKUP($A342,'2025 Proportionate'!$A$2:$E$326,5,FALSE)</f>
        <v>1832522</v>
      </c>
      <c r="E342" s="15">
        <f>VLOOKUP($A342,'2025 Proportionate'!$A$2:$D$326,4,FALSE)</f>
        <v>7.075217660959196E-2</v>
      </c>
      <c r="F342" s="55">
        <v>7615</v>
      </c>
      <c r="G342" s="14">
        <v>1742631</v>
      </c>
      <c r="H342" s="20">
        <v>7.1342691629061705E-2</v>
      </c>
      <c r="I342" s="16">
        <v>7710.166666666667</v>
      </c>
      <c r="J342" s="14">
        <v>1436359</v>
      </c>
      <c r="K342" s="20">
        <v>7.1539027933360672E-2</v>
      </c>
      <c r="L342" s="16">
        <v>8149</v>
      </c>
      <c r="M342" s="14">
        <v>1928316</v>
      </c>
      <c r="N342" s="20">
        <v>7.4555926093659269E-2</v>
      </c>
      <c r="P342" s="18">
        <f t="shared" si="42"/>
        <v>0.98623331144670612</v>
      </c>
      <c r="Q342" s="19">
        <f t="shared" si="43"/>
        <v>-104.83333333333303</v>
      </c>
      <c r="R342" s="14">
        <f t="shared" si="44"/>
        <v>89891</v>
      </c>
    </row>
    <row r="343" spans="1:18" s="12" customFormat="1" ht="14.25" customHeight="1" x14ac:dyDescent="0.2">
      <c r="A343" s="11">
        <v>722340</v>
      </c>
      <c r="B343" s="12" t="s">
        <v>660</v>
      </c>
      <c r="C343" s="55">
        <f>VLOOKUP($A343,'2025 Proportionate'!$A$2:$D$326,3,FALSE)</f>
        <v>1901.5</v>
      </c>
      <c r="D343" s="14">
        <f>VLOOKUP($A343,'2025 Proportionate'!$A$2:$E$326,5,FALSE)</f>
        <v>463975</v>
      </c>
      <c r="E343" s="15">
        <f>VLOOKUP($A343,'2025 Proportionate'!$A$2:$D$326,4,FALSE)</f>
        <v>1.7913752090251762E-2</v>
      </c>
      <c r="F343" s="55">
        <v>1925.3333333333333</v>
      </c>
      <c r="G343" s="14">
        <v>440599</v>
      </c>
      <c r="H343" s="20">
        <v>1.8037880798838276E-2</v>
      </c>
      <c r="I343" s="16">
        <v>1951.3333333333333</v>
      </c>
      <c r="J343" s="14">
        <v>363522</v>
      </c>
      <c r="K343" s="20">
        <v>1.8105508723196356E-2</v>
      </c>
      <c r="L343" s="16">
        <v>1961</v>
      </c>
      <c r="M343" s="14">
        <v>464032</v>
      </c>
      <c r="N343" s="20">
        <v>1.794136348873062E-2</v>
      </c>
      <c r="P343" s="18">
        <f t="shared" si="42"/>
        <v>0.9876211911357341</v>
      </c>
      <c r="Q343" s="19">
        <f t="shared" si="43"/>
        <v>-23.833333333333258</v>
      </c>
      <c r="R343" s="14">
        <f t="shared" si="44"/>
        <v>23376</v>
      </c>
    </row>
    <row r="344" spans="1:18" s="12" customFormat="1" ht="14.25" customHeight="1" x14ac:dyDescent="0.2">
      <c r="A344" s="11">
        <v>722400</v>
      </c>
      <c r="B344" s="12" t="s">
        <v>661</v>
      </c>
      <c r="C344" s="55">
        <f>VLOOKUP($A344,'2025 Proportionate'!$A$2:$D$326,3,FALSE)</f>
        <v>525.5</v>
      </c>
      <c r="D344" s="14">
        <f>VLOOKUP($A344,'2025 Proportionate'!$A$2:$E$326,5,FALSE)</f>
        <v>128224</v>
      </c>
      <c r="E344" s="15">
        <f>VLOOKUP($A344,'2025 Proportionate'!$A$2:$D$326,4,FALSE)</f>
        <v>4.9506582821074417E-3</v>
      </c>
      <c r="F344" s="55">
        <v>506.83333333333331</v>
      </c>
      <c r="G344" s="14">
        <v>115985</v>
      </c>
      <c r="H344" s="20">
        <v>4.7483721874365644E-3</v>
      </c>
      <c r="I344" s="16">
        <v>514.33333333333337</v>
      </c>
      <c r="J344" s="14">
        <v>95817</v>
      </c>
      <c r="K344" s="20">
        <v>4.772258278081992E-3</v>
      </c>
      <c r="L344" s="16">
        <v>540</v>
      </c>
      <c r="M344" s="14">
        <v>127780</v>
      </c>
      <c r="N344" s="20">
        <v>4.940508048911032E-3</v>
      </c>
      <c r="P344" s="18">
        <f t="shared" si="42"/>
        <v>1.0368299901348241</v>
      </c>
      <c r="Q344" s="19">
        <f t="shared" si="43"/>
        <v>18.666666666666686</v>
      </c>
      <c r="R344" s="14">
        <f t="shared" si="44"/>
        <v>12239</v>
      </c>
    </row>
    <row r="345" spans="1:18" s="12" customFormat="1" ht="14.25" customHeight="1" x14ac:dyDescent="0.2">
      <c r="A345" s="11">
        <v>722410</v>
      </c>
      <c r="B345" s="12" t="s">
        <v>662</v>
      </c>
      <c r="C345" s="55">
        <f>VLOOKUP($A345,'2025 Proportionate'!$A$2:$D$326,3,FALSE)</f>
        <v>920.16666666666663</v>
      </c>
      <c r="D345" s="14">
        <f>VLOOKUP($A345,'2025 Proportionate'!$A$2:$E$326,5,FALSE)</f>
        <v>224525</v>
      </c>
      <c r="E345" s="15">
        <f>VLOOKUP($A345,'2025 Proportionate'!$A$2:$D$326,4,FALSE)</f>
        <v>8.6687549557612383E-3</v>
      </c>
      <c r="F345" s="55">
        <v>916.66666666666663</v>
      </c>
      <c r="G345" s="14">
        <v>209773</v>
      </c>
      <c r="H345" s="20">
        <v>8.5879799509704386E-3</v>
      </c>
      <c r="I345" s="16">
        <v>899</v>
      </c>
      <c r="J345" s="14">
        <v>167478</v>
      </c>
      <c r="K345" s="20">
        <v>8.3414002436728012E-3</v>
      </c>
      <c r="L345" s="16">
        <v>892</v>
      </c>
      <c r="M345" s="14">
        <v>211074</v>
      </c>
      <c r="N345" s="20">
        <v>8.1609873696826679E-3</v>
      </c>
      <c r="P345" s="18">
        <f t="shared" si="42"/>
        <v>1.0038181818181817</v>
      </c>
      <c r="Q345" s="19">
        <f t="shared" si="43"/>
        <v>3.5</v>
      </c>
      <c r="R345" s="14">
        <f t="shared" si="44"/>
        <v>14752</v>
      </c>
    </row>
    <row r="346" spans="1:18" s="12" customFormat="1" ht="14.25" customHeight="1" x14ac:dyDescent="0.2">
      <c r="A346" s="11">
        <v>722420</v>
      </c>
      <c r="B346" s="12" t="s">
        <v>663</v>
      </c>
      <c r="C346" s="55">
        <f>VLOOKUP($A346,'2025 Proportionate'!$A$2:$D$326,3,FALSE)</f>
        <v>3321.6666666666665</v>
      </c>
      <c r="D346" s="14">
        <f>VLOOKUP($A346,'2025 Proportionate'!$A$2:$E$326,5,FALSE)</f>
        <v>810502</v>
      </c>
      <c r="E346" s="15">
        <f>VLOOKUP($A346,'2025 Proportionate'!$A$2:$D$326,4,FALSE)</f>
        <v>3.1292933575135212E-2</v>
      </c>
      <c r="F346" s="55">
        <v>3182.3333333333335</v>
      </c>
      <c r="G346" s="14">
        <v>728254</v>
      </c>
      <c r="H346" s="20">
        <v>2.9814343487969016E-2</v>
      </c>
      <c r="I346" s="16">
        <v>2888</v>
      </c>
      <c r="J346" s="14">
        <v>538017</v>
      </c>
      <c r="K346" s="20">
        <v>2.6796400337849888E-2</v>
      </c>
      <c r="L346" s="16">
        <v>2898</v>
      </c>
      <c r="M346" s="14">
        <v>685755</v>
      </c>
      <c r="N346" s="20">
        <v>2.6514059862489208E-2</v>
      </c>
      <c r="P346" s="18">
        <f t="shared" si="42"/>
        <v>1.0437833874515554</v>
      </c>
      <c r="Q346" s="19">
        <f t="shared" si="43"/>
        <v>139.33333333333303</v>
      </c>
      <c r="R346" s="14">
        <f t="shared" si="44"/>
        <v>82248</v>
      </c>
    </row>
    <row r="347" spans="1:18" s="12" customFormat="1" ht="14.25" customHeight="1" x14ac:dyDescent="0.2">
      <c r="A347" s="11">
        <v>722430</v>
      </c>
      <c r="B347" s="12" t="s">
        <v>664</v>
      </c>
      <c r="C347" s="55">
        <f>VLOOKUP($A347,'2025 Proportionate'!$A$2:$D$326,3,FALSE)</f>
        <v>4828.5</v>
      </c>
      <c r="D347" s="14">
        <f>VLOOKUP($A347,'2025 Proportionate'!$A$2:$E$326,5,FALSE)</f>
        <v>1178176</v>
      </c>
      <c r="E347" s="15">
        <f>VLOOKUP($A347,'2025 Proportionate'!$A$2:$D$326,4,FALSE)</f>
        <v>4.5488588991733178E-2</v>
      </c>
      <c r="F347" s="55">
        <v>4693</v>
      </c>
      <c r="G347" s="14">
        <v>1073960</v>
      </c>
      <c r="H347" s="20">
        <v>4.3967334447168299E-2</v>
      </c>
      <c r="I347" s="16">
        <v>4494.666666666667</v>
      </c>
      <c r="J347" s="14">
        <v>837330</v>
      </c>
      <c r="K347" s="20">
        <v>4.170390837437303E-2</v>
      </c>
      <c r="L347" s="16">
        <v>4541</v>
      </c>
      <c r="M347" s="14">
        <v>1074538</v>
      </c>
      <c r="N347" s="20">
        <v>4.1546013055749995E-2</v>
      </c>
      <c r="P347" s="18">
        <f t="shared" si="42"/>
        <v>1.0288727892606009</v>
      </c>
      <c r="Q347" s="19">
        <f t="shared" si="43"/>
        <v>135.5</v>
      </c>
      <c r="R347" s="14">
        <f t="shared" si="44"/>
        <v>104216</v>
      </c>
    </row>
    <row r="348" spans="1:18" s="12" customFormat="1" ht="14.25" customHeight="1" x14ac:dyDescent="0.2">
      <c r="A348" s="11">
        <v>722470</v>
      </c>
      <c r="B348" s="12" t="s">
        <v>665</v>
      </c>
      <c r="C348" s="55">
        <f>VLOOKUP($A348,'2025 Proportionate'!$A$2:$D$326,3,FALSE)</f>
        <v>363.66666666666669</v>
      </c>
      <c r="D348" s="14">
        <f>VLOOKUP($A348,'2025 Proportionate'!$A$2:$E$326,5,FALSE)</f>
        <v>88736</v>
      </c>
      <c r="E348" s="15">
        <f>VLOOKUP($A348,'2025 Proportionate'!$A$2:$D$326,4,FALSE)</f>
        <v>3.4260502288482207E-3</v>
      </c>
      <c r="F348" s="55">
        <v>348.83333333333331</v>
      </c>
      <c r="G348" s="14">
        <v>79828</v>
      </c>
      <c r="H348" s="20">
        <v>3.2681167340692964E-3</v>
      </c>
      <c r="I348" s="16">
        <v>348.33333333333331</v>
      </c>
      <c r="J348" s="14">
        <v>64892</v>
      </c>
      <c r="K348" s="20">
        <v>3.2320219705739995E-3</v>
      </c>
      <c r="L348" s="16">
        <v>346</v>
      </c>
      <c r="M348" s="14">
        <v>81874</v>
      </c>
      <c r="N348" s="20">
        <v>3.1655847868948465E-3</v>
      </c>
      <c r="P348" s="18">
        <f t="shared" si="42"/>
        <v>1.0425226946966077</v>
      </c>
      <c r="Q348" s="19">
        <f t="shared" si="43"/>
        <v>14.833333333333371</v>
      </c>
      <c r="R348" s="14">
        <f t="shared" si="44"/>
        <v>8908</v>
      </c>
    </row>
    <row r="349" spans="1:18" s="12" customFormat="1" ht="14.25" customHeight="1" x14ac:dyDescent="0.2">
      <c r="A349" s="11">
        <v>722480</v>
      </c>
      <c r="B349" s="12" t="s">
        <v>666</v>
      </c>
      <c r="C349" s="55">
        <f>VLOOKUP($A349,'2025 Proportionate'!$A$2:$D$326,3,FALSE)</f>
        <v>308.66666666666669</v>
      </c>
      <c r="D349" s="14">
        <f>VLOOKUP($A349,'2025 Proportionate'!$A$2:$E$326,5,FALSE)</f>
        <v>75316</v>
      </c>
      <c r="E349" s="15">
        <f>VLOOKUP($A349,'2025 Proportionate'!$A$2:$D$326,4,FALSE)</f>
        <v>2.9079033106447776E-3</v>
      </c>
      <c r="F349" s="55">
        <v>320.33333333333331</v>
      </c>
      <c r="G349" s="14">
        <v>73306</v>
      </c>
      <c r="H349" s="20">
        <v>3.0011086301391242E-3</v>
      </c>
      <c r="I349" s="16">
        <v>352.16666666666669</v>
      </c>
      <c r="J349" s="14">
        <v>65607</v>
      </c>
      <c r="K349" s="20">
        <v>3.2675896764702687E-3</v>
      </c>
      <c r="L349" s="16">
        <v>381</v>
      </c>
      <c r="M349" s="14">
        <v>90156</v>
      </c>
      <c r="N349" s="20">
        <v>3.4858029011761173E-3</v>
      </c>
      <c r="P349" s="18">
        <f t="shared" si="42"/>
        <v>0.96357960457856406</v>
      </c>
      <c r="Q349" s="19">
        <f t="shared" si="43"/>
        <v>-11.666666666666629</v>
      </c>
      <c r="R349" s="14">
        <f t="shared" si="44"/>
        <v>2010</v>
      </c>
    </row>
    <row r="350" spans="1:18" s="12" customFormat="1" ht="14.25" customHeight="1" x14ac:dyDescent="0.2">
      <c r="A350" s="11">
        <v>722540</v>
      </c>
      <c r="B350" s="12" t="s">
        <v>667</v>
      </c>
      <c r="C350" s="55">
        <f>VLOOKUP($A350,'2025 Proportionate'!$A$2:$D$326,3,FALSE)</f>
        <v>22.666666666666668</v>
      </c>
      <c r="D350" s="14">
        <f>VLOOKUP($A350,'2025 Proportionate'!$A$2:$E$326,5,FALSE)</f>
        <v>5531</v>
      </c>
      <c r="E350" s="15">
        <f>VLOOKUP($A350,'2025 Proportionate'!$A$2:$D$326,4,FALSE)</f>
        <v>2.135393359868735E-4</v>
      </c>
      <c r="F350" s="55">
        <v>22.833333333333332</v>
      </c>
      <c r="G350" s="14">
        <v>5225</v>
      </c>
      <c r="H350" s="20">
        <v>2.1391877332417277E-4</v>
      </c>
      <c r="I350" s="16">
        <v>22.833333333333332</v>
      </c>
      <c r="J350" s="14">
        <v>4254</v>
      </c>
      <c r="K350" s="20">
        <v>2.1185981338212341E-4</v>
      </c>
      <c r="L350" s="16">
        <v>19</v>
      </c>
      <c r="M350" s="14">
        <v>4496</v>
      </c>
      <c r="N350" s="20">
        <v>1.7383269060983263E-4</v>
      </c>
      <c r="P350" s="18">
        <f t="shared" si="42"/>
        <v>0.99270072992700742</v>
      </c>
      <c r="Q350" s="19">
        <f t="shared" si="43"/>
        <v>-0.1666666666666643</v>
      </c>
      <c r="R350" s="14">
        <f t="shared" si="44"/>
        <v>306</v>
      </c>
    </row>
    <row r="351" spans="1:18" s="12" customFormat="1" ht="14.25" customHeight="1" x14ac:dyDescent="0.2">
      <c r="A351" s="11">
        <v>722550</v>
      </c>
      <c r="B351" s="12" t="s">
        <v>668</v>
      </c>
      <c r="C351" s="55">
        <f>VLOOKUP($A351,'2025 Proportionate'!$A$2:$D$326,3,FALSE)</f>
        <v>72.5</v>
      </c>
      <c r="D351" s="14">
        <f>VLOOKUP($A351,'2025 Proportionate'!$A$2:$E$326,5,FALSE)</f>
        <v>17690</v>
      </c>
      <c r="E351" s="15">
        <f>VLOOKUP($A351,'2025 Proportionate'!$A$2:$D$326,4,FALSE)</f>
        <v>6.8301184672272034E-4</v>
      </c>
      <c r="F351" s="55">
        <v>67.333333333333329</v>
      </c>
      <c r="G351" s="14">
        <v>15409</v>
      </c>
      <c r="H351" s="20">
        <v>6.3082616367128315E-4</v>
      </c>
      <c r="I351" s="16">
        <v>73.833333333333329</v>
      </c>
      <c r="J351" s="14">
        <v>13755</v>
      </c>
      <c r="K351" s="20">
        <v>6.8506494400204872E-4</v>
      </c>
      <c r="L351" s="16">
        <v>74</v>
      </c>
      <c r="M351" s="14">
        <v>17511</v>
      </c>
      <c r="N351" s="20">
        <v>6.7703258448040076E-4</v>
      </c>
      <c r="P351" s="18">
        <f t="shared" si="42"/>
        <v>1.0767326732673268</v>
      </c>
      <c r="Q351" s="19">
        <f t="shared" si="43"/>
        <v>5.1666666666666714</v>
      </c>
      <c r="R351" s="14">
        <f t="shared" si="44"/>
        <v>2281</v>
      </c>
    </row>
    <row r="352" spans="1:18" s="12" customFormat="1" ht="14.25" customHeight="1" x14ac:dyDescent="0.2">
      <c r="A352" s="11">
        <v>722560</v>
      </c>
      <c r="B352" s="12" t="s">
        <v>669</v>
      </c>
      <c r="C352" s="55">
        <f>VLOOKUP($A352,'2025 Proportionate'!$A$2:$D$326,3,FALSE)</f>
        <v>368.5</v>
      </c>
      <c r="D352" s="14">
        <f>VLOOKUP($A352,'2025 Proportionate'!$A$2:$E$326,5,FALSE)</f>
        <v>89916</v>
      </c>
      <c r="E352" s="15">
        <f>VLOOKUP($A352,'2025 Proportionate'!$A$2:$D$326,4,FALSE)</f>
        <v>3.4715843519630683E-3</v>
      </c>
      <c r="F352" s="55">
        <v>404.33333333333331</v>
      </c>
      <c r="G352" s="14">
        <v>92529</v>
      </c>
      <c r="H352" s="20">
        <v>3.7880798838280522E-3</v>
      </c>
      <c r="I352" s="16">
        <v>452.5</v>
      </c>
      <c r="J352" s="14">
        <v>84298</v>
      </c>
      <c r="K352" s="20">
        <v>4.1985357177552196E-3</v>
      </c>
      <c r="L352" s="16">
        <v>452</v>
      </c>
      <c r="M352" s="14">
        <v>106957</v>
      </c>
      <c r="N352" s="20">
        <v>4.1353882187181237E-3</v>
      </c>
      <c r="P352" s="18">
        <f t="shared" si="42"/>
        <v>0.91137675185490519</v>
      </c>
      <c r="Q352" s="19">
        <f t="shared" si="43"/>
        <v>-35.833333333333314</v>
      </c>
      <c r="R352" s="14">
        <f t="shared" si="44"/>
        <v>-2613</v>
      </c>
    </row>
    <row r="353" spans="1:18" s="12" customFormat="1" ht="14.25" customHeight="1" x14ac:dyDescent="0.2">
      <c r="A353" s="11">
        <v>722570</v>
      </c>
      <c r="B353" s="12" t="s">
        <v>670</v>
      </c>
      <c r="C353" s="56">
        <f>VLOOKUP($A353,'2025 Proportionate'!$A$2:$D$326,3,FALSE)</f>
        <v>28.333333333333332</v>
      </c>
      <c r="D353" s="22">
        <f>VLOOKUP($A353,'2025 Proportionate'!$A$2:$E$326,5,FALSE)</f>
        <v>6913</v>
      </c>
      <c r="E353" s="23">
        <f>VLOOKUP($A353,'2025 Proportionate'!$A$2:$D$326,4,FALSE)</f>
        <v>2.6692416998359185E-4</v>
      </c>
      <c r="F353" s="56">
        <v>39.166666666666664</v>
      </c>
      <c r="G353" s="22">
        <v>8963</v>
      </c>
      <c r="H353" s="25">
        <v>3.6694096154146424E-4</v>
      </c>
      <c r="I353" s="24">
        <v>27.833333333333332</v>
      </c>
      <c r="J353" s="22">
        <v>5185</v>
      </c>
      <c r="K353" s="25">
        <v>2.5825247324682199E-4</v>
      </c>
      <c r="L353" s="24">
        <v>29</v>
      </c>
      <c r="M353" s="22">
        <v>6862</v>
      </c>
      <c r="N353" s="25">
        <v>2.6532358040448135E-4</v>
      </c>
      <c r="P353" s="26">
        <f t="shared" si="42"/>
        <v>0.72340425531914898</v>
      </c>
      <c r="Q353" s="27">
        <f t="shared" si="43"/>
        <v>-10.833333333333332</v>
      </c>
      <c r="R353" s="22">
        <f t="shared" si="44"/>
        <v>-2050</v>
      </c>
    </row>
    <row r="354" spans="1:18" s="12" customFormat="1" ht="14.25" customHeight="1" x14ac:dyDescent="0.2">
      <c r="A354" s="11"/>
      <c r="B354" s="12" t="s">
        <v>671</v>
      </c>
      <c r="C354" s="55">
        <f>SUM(C336:C353)</f>
        <v>20370.5</v>
      </c>
      <c r="D354" s="14">
        <f>SUM(D336:D353)</f>
        <v>4970501</v>
      </c>
      <c r="E354" s="17">
        <f>SUM(E336:E353)</f>
        <v>0.19190748722296794</v>
      </c>
      <c r="F354" s="55">
        <v>20245.166666666664</v>
      </c>
      <c r="G354" s="14">
        <v>4632956</v>
      </c>
      <c r="H354" s="17">
        <v>0.18967100229533276</v>
      </c>
      <c r="I354" s="13">
        <v>19937.999999999996</v>
      </c>
      <c r="J354" s="14">
        <v>3714332</v>
      </c>
      <c r="K354" s="17">
        <v>0.18499537047647197</v>
      </c>
      <c r="L354" s="13">
        <v>20499</v>
      </c>
      <c r="M354" s="14">
        <v>4850700</v>
      </c>
      <c r="N354" s="17">
        <v>0.18754717499005047</v>
      </c>
      <c r="P354" s="18">
        <f t="shared" si="42"/>
        <v>1.0061907780457888</v>
      </c>
      <c r="Q354" s="19">
        <f>C354-F354</f>
        <v>125.33333333333576</v>
      </c>
      <c r="R354" s="14">
        <f>D354-G354</f>
        <v>337545</v>
      </c>
    </row>
    <row r="355" spans="1:18" s="12" customFormat="1" ht="14.25" customHeight="1" x14ac:dyDescent="0.2">
      <c r="A355" s="11"/>
      <c r="C355" s="55"/>
      <c r="D355" s="14"/>
      <c r="E355" s="17"/>
      <c r="F355" s="55"/>
      <c r="G355" s="14"/>
      <c r="H355" s="17"/>
      <c r="I355" s="13"/>
      <c r="J355" s="14"/>
      <c r="K355" s="17"/>
      <c r="L355" s="13"/>
      <c r="M355" s="14"/>
      <c r="N355" s="17"/>
      <c r="P355" s="18"/>
    </row>
    <row r="356" spans="1:18" s="12" customFormat="1" ht="14.25" customHeight="1" thickBot="1" x14ac:dyDescent="0.25">
      <c r="A356" s="11"/>
      <c r="B356" s="12" t="s">
        <v>672</v>
      </c>
      <c r="C356" s="57">
        <f>C62+C80+C227+C333+C354</f>
        <v>106147.50000000003</v>
      </c>
      <c r="D356" s="30">
        <f>D62+D80+D227+D333+D354</f>
        <v>25900470</v>
      </c>
      <c r="E356" s="31">
        <f>E62+E80+E227+E333+E354</f>
        <v>0.99999999999999978</v>
      </c>
      <c r="F356" s="57">
        <v>106739.33333333334</v>
      </c>
      <c r="G356" s="30">
        <v>24426305</v>
      </c>
      <c r="H356" s="31">
        <v>0.99999999999999978</v>
      </c>
      <c r="I356" s="29">
        <v>107775.66999999998</v>
      </c>
      <c r="J356" s="30">
        <v>20077966</v>
      </c>
      <c r="K356" s="31">
        <v>0.99999999999999889</v>
      </c>
      <c r="L356" s="29">
        <v>109300.49999999999</v>
      </c>
      <c r="M356" s="30">
        <v>25863829</v>
      </c>
      <c r="N356" s="31">
        <v>1.0000000000000004</v>
      </c>
      <c r="P356" s="32">
        <f>C356/F356</f>
        <v>0.99445533979976164</v>
      </c>
      <c r="Q356" s="33">
        <f>C356-F356</f>
        <v>-591.83333333331393</v>
      </c>
      <c r="R356" s="30">
        <f>D356-G356</f>
        <v>1474165</v>
      </c>
    </row>
    <row r="357" spans="1:18" ht="15" thickTop="1" x14ac:dyDescent="0.2">
      <c r="D357" s="9"/>
    </row>
  </sheetData>
  <pageMargins left="0.45" right="0.45" top="0.75" bottom="0.75" header="0.3" footer="0.55000000000000004"/>
  <pageSetup scale="95" firstPageNumber="13" fitToHeight="14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2025 Proportionate</vt:lpstr>
      <vt:lpstr>2025 Schedule A comparison</vt:lpstr>
      <vt:lpstr>'2025 Proportionate'!Print_Area</vt:lpstr>
      <vt:lpstr>'2025 Schedule A comparison'!Print_Area</vt:lpstr>
      <vt:lpstr>'2025 Schedule A comparison'!Print_Titles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WebFOCUS Report</dc:title>
  <dc:creator>Jennifer S. Lee</dc:creator>
  <cp:lastModifiedBy>Mary Osborne</cp:lastModifiedBy>
  <cp:lastPrinted>2024-09-18T14:36:29Z</cp:lastPrinted>
  <dcterms:created xsi:type="dcterms:W3CDTF">2022-08-19T16:50:16Z</dcterms:created>
  <dcterms:modified xsi:type="dcterms:W3CDTF">2025-09-23T14:09:02Z</dcterms:modified>
</cp:coreProperties>
</file>