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Financial Reporting Forms\"/>
    </mc:Choice>
  </mc:AlternateContent>
  <xr:revisionPtr revIDLastSave="0" documentId="8_{125FCFFD-BB5E-43A1-AB56-26F76034C482}" xr6:coauthVersionLast="47" xr6:coauthVersionMax="47" xr10:uidLastSave="{00000000-0000-0000-0000-000000000000}"/>
  <bookViews>
    <workbookView xWindow="-120" yWindow="-120" windowWidth="29040" windowHeight="15720" xr2:uid="{00000000-000D-0000-FFFF-FFFF00000000}"/>
  </bookViews>
  <sheets>
    <sheet name="Instructions" sheetId="3" r:id="rId1"/>
    <sheet name="Schedule 27.30.15" sheetId="1" r:id="rId2"/>
  </sheets>
  <definedNames>
    <definedName name="_xlnm.Print_Area" localSheetId="1">'Schedule 27.30.15'!$A$1:$M$43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G20" i="1"/>
  <c r="G19" i="1"/>
  <c r="G9" i="1"/>
  <c r="C26" i="1"/>
  <c r="F26" i="1" s="1"/>
  <c r="N27" i="1" l="1"/>
  <c r="DT26" i="1"/>
  <c r="AO26" i="1"/>
  <c r="DI26" i="1" s="1"/>
  <c r="DL26" i="1"/>
  <c r="DG26" i="1"/>
  <c r="AJ26" i="1"/>
  <c r="DD26" i="1" s="1"/>
  <c r="CR26" i="1"/>
  <c r="CP26" i="1"/>
  <c r="CO26" i="1"/>
  <c r="CN26" i="1"/>
  <c r="CL26" i="1"/>
  <c r="AK26" i="1"/>
  <c r="DE26" i="1" s="1"/>
  <c r="Q26" i="1"/>
  <c r="CK26" i="1" s="1"/>
  <c r="AC26" i="1"/>
  <c r="S26" i="1"/>
  <c r="CM26" i="1" s="1"/>
  <c r="G18" i="1"/>
  <c r="G17" i="1"/>
  <c r="G16" i="1"/>
  <c r="G15" i="1"/>
  <c r="G14" i="1"/>
  <c r="G13" i="1"/>
  <c r="G12" i="1"/>
  <c r="G11" i="1"/>
  <c r="G10" i="1"/>
  <c r="AF26" i="1" l="1"/>
  <c r="CZ26" i="1" s="1"/>
  <c r="J20" i="1"/>
  <c r="L20" i="1" s="1"/>
  <c r="M20" i="1" s="1"/>
  <c r="J19" i="1"/>
  <c r="L19" i="1" s="1"/>
  <c r="M19" i="1" s="1"/>
  <c r="J18" i="1"/>
  <c r="L18" i="1" s="1"/>
  <c r="M18" i="1" s="1"/>
  <c r="J17" i="1"/>
  <c r="L17" i="1" s="1"/>
  <c r="M17" i="1" s="1"/>
  <c r="J16" i="1"/>
  <c r="L16" i="1" s="1"/>
  <c r="M16" i="1" s="1"/>
  <c r="J15" i="1"/>
  <c r="L15" i="1" s="1"/>
  <c r="M15" i="1" s="1"/>
  <c r="J14" i="1"/>
  <c r="L14" i="1" s="1"/>
  <c r="M14" i="1" s="1"/>
  <c r="J13" i="1"/>
  <c r="L13" i="1" s="1"/>
  <c r="M13" i="1" s="1"/>
  <c r="J12" i="1"/>
  <c r="L12" i="1" s="1"/>
  <c r="M12" i="1" s="1"/>
  <c r="J11" i="1"/>
  <c r="L11" i="1" s="1"/>
  <c r="M11" i="1" s="1"/>
  <c r="J10" i="1"/>
  <c r="L10" i="1" s="1"/>
  <c r="M10" i="1" s="1"/>
  <c r="C55" i="1" l="1"/>
  <c r="F55" i="1" s="1"/>
  <c r="C54" i="1"/>
  <c r="F54" i="1" s="1"/>
  <c r="C53" i="1"/>
  <c r="F53" i="1" s="1"/>
  <c r="C52" i="1"/>
  <c r="F52" i="1" s="1"/>
  <c r="C51" i="1"/>
  <c r="F51" i="1" s="1"/>
  <c r="C50" i="1"/>
  <c r="F50" i="1" s="1"/>
  <c r="C49" i="1"/>
  <c r="F49" i="1" s="1"/>
  <c r="C48" i="1"/>
  <c r="F48" i="1" s="1"/>
  <c r="C47" i="1"/>
  <c r="F47" i="1" s="1"/>
  <c r="C46" i="1"/>
  <c r="F46" i="1" s="1"/>
  <c r="C45" i="1"/>
  <c r="F45" i="1" s="1"/>
  <c r="C44" i="1"/>
  <c r="F44" i="1" s="1"/>
  <c r="C43" i="1"/>
  <c r="F43" i="1" s="1"/>
  <c r="C42" i="1"/>
  <c r="F42" i="1" s="1"/>
  <c r="C41" i="1"/>
  <c r="F41" i="1" s="1"/>
  <c r="C40" i="1"/>
  <c r="F40" i="1" s="1"/>
  <c r="C39" i="1"/>
  <c r="F39" i="1" s="1"/>
  <c r="C38" i="1"/>
  <c r="F38" i="1" s="1"/>
  <c r="C37" i="1"/>
  <c r="F37" i="1" s="1"/>
  <c r="C36" i="1"/>
  <c r="F36" i="1" s="1"/>
  <c r="C35" i="1"/>
  <c r="F35" i="1" s="1"/>
  <c r="C34" i="1"/>
  <c r="F34" i="1" s="1"/>
  <c r="C33" i="1"/>
  <c r="F33" i="1" s="1"/>
  <c r="C32" i="1"/>
  <c r="F32" i="1" s="1"/>
  <c r="C31" i="1"/>
  <c r="F31" i="1" s="1"/>
  <c r="C30" i="1"/>
  <c r="F30" i="1" s="1"/>
  <c r="C29" i="1"/>
  <c r="F29" i="1" s="1"/>
  <c r="C28" i="1"/>
  <c r="F28" i="1" s="1"/>
  <c r="C27" i="1"/>
  <c r="F27" i="1" s="1"/>
  <c r="L9" i="1"/>
  <c r="M9" i="1" s="1"/>
  <c r="K22" i="1" l="1"/>
  <c r="E22" i="1"/>
  <c r="A1" i="3"/>
  <c r="L22" i="1" l="1"/>
  <c r="G22" i="1"/>
  <c r="CH28" i="1"/>
  <c r="CH29" i="1" s="1"/>
  <c r="CH30" i="1" s="1"/>
  <c r="CH31" i="1" s="1"/>
  <c r="CH32" i="1" s="1"/>
  <c r="CH33" i="1" s="1"/>
  <c r="CH34" i="1" s="1"/>
  <c r="CH35" i="1" s="1"/>
  <c r="CH36" i="1" s="1"/>
  <c r="CH37" i="1" s="1"/>
  <c r="CH38" i="1" s="1"/>
  <c r="CH39" i="1" s="1"/>
  <c r="CH40" i="1" s="1"/>
  <c r="CH41" i="1" s="1"/>
  <c r="CH42" i="1" s="1"/>
  <c r="CH43" i="1" s="1"/>
  <c r="CH44" i="1" s="1"/>
  <c r="CH45" i="1" s="1"/>
  <c r="N28" i="1"/>
  <c r="N29" i="1" s="1"/>
  <c r="N30" i="1" s="1"/>
  <c r="N31" i="1" s="1"/>
  <c r="N32" i="1" s="1"/>
  <c r="N33" i="1" s="1"/>
  <c r="N34" i="1" s="1"/>
  <c r="N35" i="1" s="1"/>
  <c r="N36" i="1" s="1"/>
  <c r="N37" i="1" s="1"/>
  <c r="N38" i="1" s="1"/>
  <c r="N39" i="1" s="1"/>
  <c r="N40" i="1" s="1"/>
  <c r="N41" i="1" s="1"/>
  <c r="N42" i="1" s="1"/>
  <c r="N43" i="1" s="1"/>
  <c r="N44" i="1" s="1"/>
  <c r="N45" i="1" s="1"/>
  <c r="F22" i="1"/>
  <c r="M22" i="1" l="1"/>
</calcChain>
</file>

<file path=xl/sharedStrings.xml><?xml version="1.0" encoding="utf-8"?>
<sst xmlns="http://schemas.openxmlformats.org/spreadsheetml/2006/main" count="255" uniqueCount="153">
  <si>
    <t>Fund #:</t>
  </si>
  <si>
    <t>For the Period Ended:</t>
  </si>
  <si>
    <t>Prepared by:</t>
  </si>
  <si>
    <t>Account</t>
  </si>
  <si>
    <t>Interest Calculation</t>
  </si>
  <si>
    <t>Page Total</t>
  </si>
  <si>
    <t>Summary of Principal by Account Number (for Grand Total page only)</t>
  </si>
  <si>
    <t>Page _____ of _____</t>
  </si>
  <si>
    <t>Investments and Interest Receivable</t>
  </si>
  <si>
    <t>Posting Key</t>
  </si>
  <si>
    <t xml:space="preserve">Account          </t>
  </si>
  <si>
    <t>Amount in Document Currency</t>
  </si>
  <si>
    <t>Cost Center</t>
  </si>
  <si>
    <t xml:space="preserve">Fund      </t>
  </si>
  <si>
    <t>Budget Period</t>
  </si>
  <si>
    <t xml:space="preserve">Grant               </t>
  </si>
  <si>
    <t>Business Area</t>
  </si>
  <si>
    <t xml:space="preserve">Line Item Text                                    </t>
  </si>
  <si>
    <t xml:space="preserve">Assignment Number </t>
  </si>
  <si>
    <t>Investment Description</t>
  </si>
  <si>
    <t>Account Number</t>
  </si>
  <si>
    <t>Purchase Date</t>
  </si>
  <si>
    <t>Maturity Date</t>
  </si>
  <si>
    <t>Interest Rate</t>
  </si>
  <si>
    <t>Instructions</t>
  </si>
  <si>
    <t>Internal Order</t>
  </si>
  <si>
    <t>New Document</t>
  </si>
  <si>
    <t>Document Date</t>
  </si>
  <si>
    <t>Document Type</t>
  </si>
  <si>
    <t>Posting Date</t>
  </si>
  <si>
    <t>Fiscal Period</t>
  </si>
  <si>
    <t>Company Code</t>
  </si>
  <si>
    <t>Currency</t>
  </si>
  <si>
    <t xml:space="preserve">Reference       </t>
  </si>
  <si>
    <t xml:space="preserve">Document Header Text     </t>
  </si>
  <si>
    <t xml:space="preserve">LIV Amount             </t>
  </si>
  <si>
    <t>LIV Baseli</t>
  </si>
  <si>
    <t xml:space="preserve">LIV </t>
  </si>
  <si>
    <t>Special GL Indicator</t>
  </si>
  <si>
    <t>MDOT Use Only</t>
  </si>
  <si>
    <t xml:space="preserve">WBS Element             </t>
  </si>
  <si>
    <t xml:space="preserve">Functional Area </t>
  </si>
  <si>
    <t>Calculate Tax Indicator</t>
  </si>
  <si>
    <t xml:space="preserve">Tax Code  </t>
  </si>
  <si>
    <t>Invoice Reference</t>
  </si>
  <si>
    <t xml:space="preserve">Disc. Base   </t>
  </si>
  <si>
    <t xml:space="preserve">Contract     </t>
  </si>
  <si>
    <t xml:space="preserve">Tax Amount   </t>
  </si>
  <si>
    <t>Bline Date</t>
  </si>
  <si>
    <t>Payment Method</t>
  </si>
  <si>
    <t>Payment Block</t>
  </si>
  <si>
    <t>Payment Terms</t>
  </si>
  <si>
    <t xml:space="preserve">Earmarked </t>
  </si>
  <si>
    <t>Sales Order</t>
  </si>
  <si>
    <t xml:space="preserve">Material          </t>
  </si>
  <si>
    <t xml:space="preserve">Quantity     </t>
  </si>
  <si>
    <t>Transaction Type</t>
  </si>
  <si>
    <t>Privacy Level</t>
  </si>
  <si>
    <t>Pay Mode Acct #</t>
  </si>
  <si>
    <t>Received Date</t>
  </si>
  <si>
    <t>HIPPA Indicator</t>
  </si>
  <si>
    <t xml:space="preserve">SOMS Account #                </t>
  </si>
  <si>
    <t xml:space="preserve">One Time Name  1                   </t>
  </si>
  <si>
    <t xml:space="preserve">One Time Name 2                    </t>
  </si>
  <si>
    <t xml:space="preserve">One Time Name 3                    </t>
  </si>
  <si>
    <t>One Time Postal Code</t>
  </si>
  <si>
    <t xml:space="preserve">One Time City                      </t>
  </si>
  <si>
    <t xml:space="preserve">One Time  House number and street  </t>
  </si>
  <si>
    <t>One Time PO Box</t>
  </si>
  <si>
    <t xml:space="preserve">DOR ONLY            </t>
  </si>
  <si>
    <t xml:space="preserve">DOR ONLY2 </t>
  </si>
  <si>
    <t xml:space="preserve">DOR ONLY3       </t>
  </si>
  <si>
    <t xml:space="preserve">DOR ONLY4  </t>
  </si>
  <si>
    <t>LIV Purchase Order</t>
  </si>
  <si>
    <t>LIV Document Item #</t>
  </si>
  <si>
    <t>LIV Amount Field</t>
  </si>
  <si>
    <t xml:space="preserve">LIV Quantity </t>
  </si>
  <si>
    <t>LIV Final Invoice Indicator</t>
  </si>
  <si>
    <t>LIV Unplanned Delivery Costs</t>
  </si>
  <si>
    <t>Personnel #</t>
  </si>
  <si>
    <t>One time region</t>
  </si>
  <si>
    <t xml:space="preserve">Funds Center    </t>
  </si>
  <si>
    <t>Ledger</t>
  </si>
  <si>
    <t>One time country</t>
  </si>
  <si>
    <t>Sort</t>
  </si>
  <si>
    <t>Sequence</t>
  </si>
  <si>
    <t>Y</t>
  </si>
  <si>
    <t>11000000 - Certificate of Deposit - Long-Term</t>
  </si>
  <si>
    <t>11010000 - Corporate Debt Securities - Cost</t>
  </si>
  <si>
    <t>11020000 - Corporate Equity Securities - Cost</t>
  </si>
  <si>
    <t>11030000 - Corporate Equity Securities - Market</t>
  </si>
  <si>
    <t>11040000 - Fixed and Variable Investments</t>
  </si>
  <si>
    <t>11050000 - Fixed Income Securities</t>
  </si>
  <si>
    <t>11060000 - International Equity Investments - Long-Term</t>
  </si>
  <si>
    <t>11070000 - International Fixed Investments - Long-Term</t>
  </si>
  <si>
    <t>11080000 - Life Insurance Contracts</t>
  </si>
  <si>
    <t>11090000 - Municipal Bonds - Long-Term</t>
  </si>
  <si>
    <t>11100000 - Private Equity Investments</t>
  </si>
  <si>
    <t>11110000 - U.S. Treasury and Agency Obligations</t>
  </si>
  <si>
    <t>11300000 - Asset Allocation Fund</t>
  </si>
  <si>
    <t>11310000 - Real Estate Investments</t>
  </si>
  <si>
    <t>11320000 - Securities Lending - Debt securities</t>
  </si>
  <si>
    <t>11330000 - Securities Lending - Short-term securities</t>
  </si>
  <si>
    <t># of days/ 365</t>
  </si>
  <si>
    <t>June 30 Statement Balance</t>
  </si>
  <si>
    <t>Total Principal to Post</t>
  </si>
  <si>
    <t>Y0</t>
  </si>
  <si>
    <t>SOMS</t>
  </si>
  <si>
    <t>USD</t>
  </si>
  <si>
    <t>Investment Principal</t>
  </si>
  <si>
    <t>NRGRANT</t>
  </si>
  <si>
    <t>Business Area #:</t>
  </si>
  <si>
    <t>Business Area Name:</t>
  </si>
  <si>
    <r>
      <t xml:space="preserve">Purpose:  </t>
    </r>
    <r>
      <rPr>
        <sz val="9"/>
        <rFont val="Arial"/>
        <family val="2"/>
      </rPr>
      <t>The Investments and Interest Receivable schedule lists the investments reported on the fund and is used to determine the amount of accrued interest on the investments.  The June 30 investment statement may be substituted for this form.</t>
    </r>
  </si>
  <si>
    <t>Enter a brief description of the investment.</t>
  </si>
  <si>
    <t>The GL account for the investment.</t>
  </si>
  <si>
    <t>MAGIC Balance (before adjustments)</t>
  </si>
  <si>
    <t>Amount of GAAP Adjustment</t>
  </si>
  <si>
    <t>MAGIC Interest Receivable Balance (before adjustments)</t>
  </si>
  <si>
    <t>Calculated Interest Receivable</t>
  </si>
  <si>
    <t>GAAP Interest Receivable Adjustment</t>
  </si>
  <si>
    <t>Amount of GAAP adjustment</t>
  </si>
  <si>
    <t># of days / 365</t>
  </si>
  <si>
    <t>Annual interest rate.</t>
  </si>
  <si>
    <t>Formula - DO NOT ENTER (Calculated Interest Receivable - MAGIC Interest Receivable Balance before adjustment).</t>
  </si>
  <si>
    <t>Formula - DO NOT ENTER (June 30 Statement Balance - MAGIC Balance before adjustment).</t>
  </si>
  <si>
    <t>Date of purchase of the investment instrument.</t>
  </si>
  <si>
    <t>Amount from the beginning balance column on the GR55 trial balance (ZBL3 or ZBL4).</t>
  </si>
  <si>
    <t>Maturity date of the investment used to classify the investment as short-term or long-term.</t>
  </si>
  <si>
    <t>Amount from the June 30 investment statement.</t>
  </si>
  <si>
    <r>
      <t xml:space="preserve">Formula - DO NOT ENTER (June 30 Statement Balance </t>
    </r>
    <r>
      <rPr>
        <b/>
        <sz val="9"/>
        <rFont val="Arial"/>
        <family val="2"/>
      </rPr>
      <t>x</t>
    </r>
    <r>
      <rPr>
        <sz val="9"/>
        <rFont val="Arial"/>
        <family val="2"/>
      </rPr>
      <t xml:space="preserve"> Interest Rate </t>
    </r>
    <r>
      <rPr>
        <b/>
        <sz val="9"/>
        <rFont val="Arial"/>
        <family val="2"/>
      </rPr>
      <t>x</t>
    </r>
    <r>
      <rPr>
        <sz val="9"/>
        <rFont val="Arial"/>
        <family val="2"/>
      </rPr>
      <t xml:space="preserve"> # of days/365).</t>
    </r>
  </si>
  <si>
    <t>Date of Last Interest Payment</t>
  </si>
  <si>
    <t>Formula - DO NOT ENTER (Number of days between last interest payment and year end close divided by 365).</t>
  </si>
  <si>
    <t>10500000 - Certificates of Deposit - Short-Term</t>
  </si>
  <si>
    <t>10510000 - Commercial Paper</t>
  </si>
  <si>
    <t>10520000 - Corporate Debt Securities - Short-Term</t>
  </si>
  <si>
    <t>10530000 - International Equity Investment</t>
  </si>
  <si>
    <t>10540000 - Money Manager Principal</t>
  </si>
  <si>
    <t>10550000 - Municipal Bonds - Short-Term</t>
  </si>
  <si>
    <t>10560000 - Repurchase Agreements</t>
  </si>
  <si>
    <t>10565000 - Repurchase Agreements Treasury</t>
  </si>
  <si>
    <t>10570000 - Short-Term Securities</t>
  </si>
  <si>
    <t>10580000 - U.S. Treasury Obligations</t>
  </si>
  <si>
    <t>Enter the date of the last interest payment from the Statement.</t>
  </si>
  <si>
    <t>6/30/20XX</t>
  </si>
  <si>
    <t>AGYGAAP</t>
  </si>
  <si>
    <t>10505000 - Certificates of Deposit - Short-Term Treasury</t>
  </si>
  <si>
    <t>10700000 - Allowances for Change in Market Value - Short-Term</t>
  </si>
  <si>
    <t>11200000 - Allowances for Change in Market Value -Long-Term</t>
  </si>
  <si>
    <t>Form 27.30.15 (Rev. 6/19)</t>
  </si>
  <si>
    <t>Grand Total (Agree to ending Trial Balance)</t>
  </si>
  <si>
    <t>Invested by Agency</t>
  </si>
  <si>
    <t>10180000 - Money Market Mutual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</si>
</sst>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32">
    <font>
      <sz val="10"/>
      <name val="t"/>
    </font>
    <font>
      <b/>
      <sz val="10"/>
      <name val="Times New Roman"/>
      <family val="1"/>
    </font>
    <font>
      <sz val="10"/>
      <name val="TimesNewRomanPS"/>
    </font>
    <font>
      <b/>
      <sz val="10"/>
      <name val="TimesNewRomanPS"/>
    </font>
    <font>
      <sz val="10"/>
      <name val="TimesNewRomanPS"/>
    </font>
    <font>
      <sz val="10"/>
      <name val="t"/>
    </font>
    <font>
      <b/>
      <sz val="10"/>
      <name val="Arial"/>
      <family val="2"/>
    </font>
    <font>
      <sz val="10"/>
      <name val="Arial"/>
      <family val="2"/>
    </font>
    <font>
      <b/>
      <sz val="12"/>
      <name val="Arial"/>
      <family val="2"/>
    </font>
    <font>
      <sz val="8"/>
      <name val="Arial"/>
      <family val="2"/>
    </font>
    <font>
      <b/>
      <sz val="8"/>
      <name val="Arial"/>
      <family val="2"/>
    </font>
    <font>
      <b/>
      <u/>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8"/>
      <color theme="3"/>
      <name val="Cambria"/>
      <family val="2"/>
      <scheme val="major"/>
    </font>
    <font>
      <sz val="10"/>
      <name val="Times New Roman"/>
      <family val="1"/>
    </font>
    <font>
      <b/>
      <sz val="9"/>
      <name val="Arial"/>
      <family val="2"/>
    </font>
    <font>
      <sz val="9"/>
      <name val="Arial"/>
      <family val="2"/>
    </font>
  </fonts>
  <fills count="36">
    <fill>
      <patternFill patternType="none"/>
    </fill>
    <fill>
      <patternFill patternType="gray125"/>
    </fill>
    <fill>
      <patternFill patternType="lightGray"/>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double">
        <color indexed="8"/>
      </bottom>
      <diagonal/>
    </border>
    <border>
      <left/>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thin">
        <color indexed="8"/>
      </top>
      <bottom style="double">
        <color indexed="8"/>
      </bottom>
      <diagonal/>
    </border>
    <border>
      <left/>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8"/>
      </right>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8"/>
      </bottom>
      <diagonal/>
    </border>
    <border>
      <left style="thin">
        <color indexed="8"/>
      </left>
      <right style="thin">
        <color indexed="64"/>
      </right>
      <top style="medium">
        <color indexed="8"/>
      </top>
      <bottom style="double">
        <color indexed="8"/>
      </bottom>
      <diagonal/>
    </border>
  </borders>
  <cellStyleXfs count="44">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4" fillId="27" borderId="0" applyNumberFormat="0" applyBorder="0" applyAlignment="0" applyProtection="0"/>
    <xf numFmtId="0" fontId="15" fillId="28" borderId="16" applyNumberFormat="0" applyAlignment="0" applyProtection="0"/>
    <xf numFmtId="0" fontId="16" fillId="29" borderId="17" applyNumberFormat="0" applyAlignment="0" applyProtection="0"/>
    <xf numFmtId="0" fontId="17" fillId="0" borderId="0" applyNumberFormat="0" applyFill="0" applyBorder="0" applyAlignment="0" applyProtection="0"/>
    <xf numFmtId="0" fontId="18" fillId="30" borderId="0" applyNumberFormat="0" applyBorder="0" applyAlignment="0" applyProtection="0"/>
    <xf numFmtId="0" fontId="19" fillId="0" borderId="18" applyNumberFormat="0" applyFill="0" applyAlignment="0" applyProtection="0"/>
    <xf numFmtId="0" fontId="20" fillId="0" borderId="19" applyNumberFormat="0" applyFill="0" applyAlignment="0" applyProtection="0"/>
    <xf numFmtId="0" fontId="21" fillId="0" borderId="20" applyNumberFormat="0" applyFill="0" applyAlignment="0" applyProtection="0"/>
    <xf numFmtId="0" fontId="21" fillId="0" borderId="0" applyNumberFormat="0" applyFill="0" applyBorder="0" applyAlignment="0" applyProtection="0"/>
    <xf numFmtId="0" fontId="22" fillId="31" borderId="16" applyNumberFormat="0" applyAlignment="0" applyProtection="0"/>
    <xf numFmtId="0" fontId="23" fillId="0" borderId="21" applyNumberFormat="0" applyFill="0" applyAlignment="0" applyProtection="0"/>
    <xf numFmtId="0" fontId="24" fillId="32" borderId="0" applyNumberFormat="0" applyBorder="0" applyAlignment="0" applyProtection="0"/>
    <xf numFmtId="0" fontId="25" fillId="28" borderId="23" applyNumberFormat="0" applyAlignment="0" applyProtection="0"/>
    <xf numFmtId="0" fontId="26" fillId="0" borderId="24" applyNumberFormat="0" applyFill="0" applyAlignment="0" applyProtection="0"/>
    <xf numFmtId="0" fontId="27" fillId="0" borderId="0" applyNumberFormat="0" applyFill="0" applyBorder="0" applyAlignment="0" applyProtection="0"/>
    <xf numFmtId="0" fontId="12" fillId="0" borderId="0"/>
    <xf numFmtId="0" fontId="28" fillId="0" borderId="0" applyNumberFormat="0" applyFill="0" applyBorder="0" applyAlignment="0" applyProtection="0"/>
    <xf numFmtId="0" fontId="12" fillId="33" borderId="22" applyNumberFormat="0" applyFont="0" applyAlignment="0" applyProtection="0"/>
    <xf numFmtId="0" fontId="29" fillId="0" borderId="0"/>
  </cellStyleXfs>
  <cellXfs count="74">
    <xf numFmtId="0" fontId="5" fillId="0" borderId="0" xfId="0" applyFont="1" applyProtection="1">
      <protection locked="0"/>
    </xf>
    <xf numFmtId="0" fontId="2" fillId="0" borderId="1" xfId="0" applyFont="1" applyBorder="1"/>
    <xf numFmtId="0" fontId="4" fillId="2" borderId="2" xfId="0" applyFont="1" applyFill="1" applyBorder="1"/>
    <xf numFmtId="0" fontId="0" fillId="0" borderId="0" xfId="0"/>
    <xf numFmtId="0" fontId="0" fillId="0" borderId="1" xfId="0" applyBorder="1"/>
    <xf numFmtId="0" fontId="2" fillId="0" borderId="3" xfId="0" applyFont="1" applyBorder="1"/>
    <xf numFmtId="49" fontId="7" fillId="0" borderId="2" xfId="0" applyNumberFormat="1" applyFont="1" applyBorder="1"/>
    <xf numFmtId="0" fontId="6" fillId="0" borderId="2" xfId="0" applyFont="1" applyBorder="1"/>
    <xf numFmtId="0" fontId="7" fillId="0" borderId="5" xfId="0" applyFont="1" applyBorder="1"/>
    <xf numFmtId="0" fontId="8" fillId="0" borderId="5" xfId="0" applyFont="1" applyBorder="1"/>
    <xf numFmtId="0" fontId="9" fillId="0" borderId="0" xfId="0" applyFont="1"/>
    <xf numFmtId="0" fontId="6" fillId="0" borderId="0" xfId="0" applyFont="1" applyAlignment="1">
      <alignment horizontal="left"/>
    </xf>
    <xf numFmtId="0" fontId="4" fillId="2" borderId="6" xfId="0" applyFont="1" applyFill="1" applyBorder="1"/>
    <xf numFmtId="0" fontId="4" fillId="2" borderId="7" xfId="0" applyFont="1" applyFill="1" applyBorder="1"/>
    <xf numFmtId="0" fontId="7" fillId="0" borderId="0" xfId="0" applyFont="1"/>
    <xf numFmtId="37" fontId="7" fillId="0" borderId="8" xfId="0" applyNumberFormat="1" applyFont="1" applyBorder="1"/>
    <xf numFmtId="49" fontId="7" fillId="0" borderId="0" xfId="0" applyNumberFormat="1" applyFont="1"/>
    <xf numFmtId="0" fontId="6" fillId="0" borderId="0" xfId="0" applyFont="1"/>
    <xf numFmtId="0" fontId="6" fillId="0" borderId="0" xfId="0" applyFont="1" applyAlignment="1">
      <alignment horizontal="right"/>
    </xf>
    <xf numFmtId="0" fontId="3" fillId="0" borderId="10" xfId="0" applyFont="1" applyBorder="1"/>
    <xf numFmtId="0" fontId="2" fillId="0" borderId="10" xfId="0" applyFont="1" applyBorder="1"/>
    <xf numFmtId="0" fontId="10" fillId="0" borderId="0" xfId="0" applyFont="1"/>
    <xf numFmtId="49" fontId="7" fillId="2" borderId="2" xfId="0" applyNumberFormat="1" applyFont="1" applyFill="1" applyBorder="1"/>
    <xf numFmtId="37" fontId="7" fillId="2" borderId="4" xfId="0" applyNumberFormat="1" applyFont="1" applyFill="1" applyBorder="1"/>
    <xf numFmtId="41" fontId="7" fillId="0" borderId="11" xfId="0" applyNumberFormat="1" applyFont="1" applyBorder="1"/>
    <xf numFmtId="41" fontId="9" fillId="0" borderId="12" xfId="0" applyNumberFormat="1" applyFont="1" applyBorder="1"/>
    <xf numFmtId="0" fontId="11" fillId="0" borderId="5" xfId="0" applyFont="1" applyBorder="1"/>
    <xf numFmtId="0" fontId="7" fillId="0" borderId="0" xfId="0" applyFont="1" applyAlignment="1">
      <alignment horizontal="right"/>
    </xf>
    <xf numFmtId="49" fontId="9" fillId="0" borderId="0" xfId="0" applyNumberFormat="1" applyFont="1" applyAlignment="1">
      <alignment horizontal="left"/>
    </xf>
    <xf numFmtId="0" fontId="12" fillId="0" borderId="0" xfId="40" applyAlignment="1">
      <alignment horizontal="center"/>
    </xf>
    <xf numFmtId="0" fontId="5" fillId="0" borderId="0" xfId="0" applyFont="1" applyAlignment="1" applyProtection="1">
      <alignment horizontal="center"/>
      <protection locked="0"/>
    </xf>
    <xf numFmtId="0" fontId="1" fillId="0" borderId="0" xfId="0" applyFont="1"/>
    <xf numFmtId="14" fontId="0" fillId="0" borderId="0" xfId="0" applyNumberFormat="1"/>
    <xf numFmtId="37" fontId="7" fillId="0" borderId="9" xfId="0" applyNumberFormat="1" applyFont="1" applyBorder="1"/>
    <xf numFmtId="0" fontId="7" fillId="0" borderId="25" xfId="0" applyFont="1" applyBorder="1" applyAlignment="1">
      <alignment horizontal="center"/>
    </xf>
    <xf numFmtId="49" fontId="0" fillId="0" borderId="0" xfId="0" applyNumberFormat="1"/>
    <xf numFmtId="49" fontId="7" fillId="0" borderId="0" xfId="0" applyNumberFormat="1" applyFont="1" applyProtection="1">
      <protection locked="0"/>
    </xf>
    <xf numFmtId="0" fontId="12" fillId="34" borderId="0" xfId="40" applyFill="1" applyAlignment="1">
      <alignment wrapText="1"/>
    </xf>
    <xf numFmtId="0" fontId="12" fillId="0" borderId="0" xfId="40" applyAlignment="1">
      <alignment wrapText="1"/>
    </xf>
    <xf numFmtId="49" fontId="12" fillId="34" borderId="0" xfId="40" applyNumberFormat="1" applyFill="1" applyAlignment="1">
      <alignment wrapText="1"/>
    </xf>
    <xf numFmtId="49" fontId="7" fillId="0" borderId="6" xfId="0" applyNumberFormat="1" applyFont="1" applyBorder="1"/>
    <xf numFmtId="49" fontId="7" fillId="0" borderId="13" xfId="0" applyNumberFormat="1" applyFont="1" applyBorder="1"/>
    <xf numFmtId="49" fontId="7" fillId="0" borderId="13" xfId="0" applyNumberFormat="1" applyFont="1" applyBorder="1" applyProtection="1">
      <protection locked="0"/>
    </xf>
    <xf numFmtId="49" fontId="7" fillId="2" borderId="6" xfId="0" applyNumberFormat="1" applyFont="1" applyFill="1" applyBorder="1"/>
    <xf numFmtId="49" fontId="6" fillId="0" borderId="0" xfId="0" applyNumberFormat="1" applyFont="1" applyAlignment="1">
      <alignment horizontal="right"/>
    </xf>
    <xf numFmtId="0" fontId="0" fillId="0" borderId="13" xfId="0" applyBorder="1"/>
    <xf numFmtId="49" fontId="7" fillId="0" borderId="26" xfId="0" applyNumberFormat="1" applyFont="1" applyBorder="1"/>
    <xf numFmtId="0" fontId="6" fillId="0" borderId="26" xfId="0" applyFont="1" applyBorder="1" applyAlignment="1">
      <alignment horizontal="right"/>
    </xf>
    <xf numFmtId="0" fontId="29" fillId="0" borderId="0" xfId="43" applyProtection="1">
      <protection locked="0"/>
    </xf>
    <xf numFmtId="0" fontId="31" fillId="0" borderId="27" xfId="43" applyFont="1" applyBorder="1" applyAlignment="1" applyProtection="1">
      <alignment horizontal="justify" vertical="center"/>
      <protection locked="0"/>
    </xf>
    <xf numFmtId="0" fontId="31" fillId="0" borderId="27" xfId="43" applyFont="1" applyBorder="1" applyAlignment="1" applyProtection="1">
      <alignment horizontal="left" vertical="center" wrapText="1"/>
      <protection locked="0"/>
    </xf>
    <xf numFmtId="0" fontId="31" fillId="0" borderId="28" xfId="43" applyFont="1" applyBorder="1" applyAlignment="1" applyProtection="1">
      <alignment horizontal="justify" vertical="center"/>
      <protection locked="0"/>
    </xf>
    <xf numFmtId="0" fontId="31" fillId="0" borderId="28" xfId="43" applyFont="1" applyBorder="1" applyAlignment="1" applyProtection="1">
      <alignment horizontal="left" vertical="center" wrapText="1"/>
      <protection locked="0"/>
    </xf>
    <xf numFmtId="0" fontId="29" fillId="0" borderId="0" xfId="43" applyAlignment="1" applyProtection="1">
      <alignment horizontal="left" wrapText="1"/>
      <protection locked="0"/>
    </xf>
    <xf numFmtId="0" fontId="7" fillId="0" borderId="29" xfId="0" applyFont="1" applyBorder="1" applyAlignment="1">
      <alignment wrapText="1"/>
    </xf>
    <xf numFmtId="37" fontId="7" fillId="0" borderId="30" xfId="0" applyNumberFormat="1" applyFont="1" applyBorder="1"/>
    <xf numFmtId="37" fontId="7" fillId="2" borderId="29" xfId="0" applyNumberFormat="1" applyFont="1" applyFill="1" applyBorder="1"/>
    <xf numFmtId="41" fontId="7" fillId="0" borderId="31" xfId="0" applyNumberFormat="1" applyFont="1" applyBorder="1"/>
    <xf numFmtId="37" fontId="7" fillId="0" borderId="32" xfId="0" applyNumberFormat="1" applyFont="1" applyBorder="1"/>
    <xf numFmtId="0" fontId="7" fillId="0" borderId="29" xfId="0" applyFont="1" applyBorder="1" applyAlignment="1">
      <alignment horizontal="center" wrapText="1"/>
    </xf>
    <xf numFmtId="14" fontId="6" fillId="0" borderId="26" xfId="0" applyNumberFormat="1" applyFont="1" applyBorder="1" applyAlignment="1">
      <alignment horizontal="right"/>
    </xf>
    <xf numFmtId="0" fontId="7" fillId="35" borderId="2" xfId="0" applyFont="1" applyFill="1" applyBorder="1"/>
    <xf numFmtId="37" fontId="7" fillId="35" borderId="4" xfId="0" applyNumberFormat="1" applyFont="1" applyFill="1" applyBorder="1"/>
    <xf numFmtId="0" fontId="7" fillId="35" borderId="4" xfId="0" applyFont="1" applyFill="1" applyBorder="1"/>
    <xf numFmtId="0" fontId="0" fillId="0" borderId="0" xfId="0" applyProtection="1">
      <protection locked="0"/>
    </xf>
    <xf numFmtId="14" fontId="1" fillId="0" borderId="0" xfId="0" applyNumberFormat="1" applyFont="1"/>
    <xf numFmtId="49" fontId="1" fillId="0" borderId="0" xfId="0" applyNumberFormat="1" applyFont="1"/>
    <xf numFmtId="0" fontId="6" fillId="0" borderId="0" xfId="43" applyFont="1" applyAlignment="1">
      <alignment horizontal="center" vertical="center"/>
    </xf>
    <xf numFmtId="0" fontId="30" fillId="0" borderId="13" xfId="43" applyFont="1" applyBorder="1" applyAlignment="1">
      <alignment horizontal="left" vertical="center" wrapText="1"/>
    </xf>
    <xf numFmtId="0" fontId="7" fillId="0" borderId="14" xfId="0" applyFont="1" applyBorder="1" applyAlignment="1">
      <alignment horizontal="center"/>
    </xf>
    <xf numFmtId="0" fontId="7" fillId="0" borderId="10" xfId="0" applyFont="1" applyBorder="1" applyAlignment="1">
      <alignment horizontal="center"/>
    </xf>
    <xf numFmtId="0" fontId="7" fillId="0" borderId="15" xfId="0" applyFont="1" applyBorder="1" applyAlignment="1">
      <alignment horizontal="center"/>
    </xf>
    <xf numFmtId="49" fontId="7" fillId="0" borderId="0" xfId="0" applyNumberFormat="1" applyFont="1"/>
    <xf numFmtId="49" fontId="7" fillId="0" borderId="0" xfId="0" applyNumberFormat="1" applyFont="1" applyProtection="1">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0" xr:uid="{00000000-0005-0000-0000-000025000000}"/>
    <cellStyle name="Normal 2 2" xfId="43" xr:uid="{00000000-0005-0000-0000-000026000000}"/>
    <cellStyle name="Note 2" xfId="42" xr:uid="{00000000-0005-0000-0000-000027000000}"/>
    <cellStyle name="Output" xfId="37" builtinId="21" customBuiltin="1"/>
    <cellStyle name="Title 2" xfId="41" xr:uid="{00000000-0005-0000-0000-000029000000}"/>
    <cellStyle name="Total" xfId="38" builtinId="25" customBuiltin="1"/>
    <cellStyle name="Warning Text" xfId="3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zoomScale="140" zoomScaleNormal="140" zoomScaleSheetLayoutView="90" workbookViewId="0">
      <selection activeCell="B14" sqref="B14"/>
    </sheetView>
  </sheetViews>
  <sheetFormatPr defaultRowHeight="12.75"/>
  <cols>
    <col min="1" max="1" width="23.28515625" style="48" customWidth="1"/>
    <col min="2" max="2" width="60.140625" style="53" customWidth="1"/>
    <col min="3" max="4" width="8" style="48" customWidth="1"/>
    <col min="5" max="256" width="9.140625" style="48"/>
    <col min="257" max="257" width="23.28515625" style="48" customWidth="1"/>
    <col min="258" max="258" width="60.140625" style="48" customWidth="1"/>
    <col min="259" max="260" width="8" style="48" customWidth="1"/>
    <col min="261" max="512" width="9.140625" style="48"/>
    <col min="513" max="513" width="23.28515625" style="48" customWidth="1"/>
    <col min="514" max="514" width="60.140625" style="48" customWidth="1"/>
    <col min="515" max="516" width="8" style="48" customWidth="1"/>
    <col min="517" max="768" width="9.140625" style="48"/>
    <col min="769" max="769" width="23.28515625" style="48" customWidth="1"/>
    <col min="770" max="770" width="60.140625" style="48" customWidth="1"/>
    <col min="771" max="772" width="8" style="48" customWidth="1"/>
    <col min="773" max="1024" width="9.140625" style="48"/>
    <col min="1025" max="1025" width="23.28515625" style="48" customWidth="1"/>
    <col min="1026" max="1026" width="60.140625" style="48" customWidth="1"/>
    <col min="1027" max="1028" width="8" style="48" customWidth="1"/>
    <col min="1029" max="1280" width="9.140625" style="48"/>
    <col min="1281" max="1281" width="23.28515625" style="48" customWidth="1"/>
    <col min="1282" max="1282" width="60.140625" style="48" customWidth="1"/>
    <col min="1283" max="1284" width="8" style="48" customWidth="1"/>
    <col min="1285" max="1536" width="9.140625" style="48"/>
    <col min="1537" max="1537" width="23.28515625" style="48" customWidth="1"/>
    <col min="1538" max="1538" width="60.140625" style="48" customWidth="1"/>
    <col min="1539" max="1540" width="8" style="48" customWidth="1"/>
    <col min="1541" max="1792" width="9.140625" style="48"/>
    <col min="1793" max="1793" width="23.28515625" style="48" customWidth="1"/>
    <col min="1794" max="1794" width="60.140625" style="48" customWidth="1"/>
    <col min="1795" max="1796" width="8" style="48" customWidth="1"/>
    <col min="1797" max="2048" width="9.140625" style="48"/>
    <col min="2049" max="2049" width="23.28515625" style="48" customWidth="1"/>
    <col min="2050" max="2050" width="60.140625" style="48" customWidth="1"/>
    <col min="2051" max="2052" width="8" style="48" customWidth="1"/>
    <col min="2053" max="2304" width="9.140625" style="48"/>
    <col min="2305" max="2305" width="23.28515625" style="48" customWidth="1"/>
    <col min="2306" max="2306" width="60.140625" style="48" customWidth="1"/>
    <col min="2307" max="2308" width="8" style="48" customWidth="1"/>
    <col min="2309" max="2560" width="9.140625" style="48"/>
    <col min="2561" max="2561" width="23.28515625" style="48" customWidth="1"/>
    <col min="2562" max="2562" width="60.140625" style="48" customWidth="1"/>
    <col min="2563" max="2564" width="8" style="48" customWidth="1"/>
    <col min="2565" max="2816" width="9.140625" style="48"/>
    <col min="2817" max="2817" width="23.28515625" style="48" customWidth="1"/>
    <col min="2818" max="2818" width="60.140625" style="48" customWidth="1"/>
    <col min="2819" max="2820" width="8" style="48" customWidth="1"/>
    <col min="2821" max="3072" width="9.140625" style="48"/>
    <col min="3073" max="3073" width="23.28515625" style="48" customWidth="1"/>
    <col min="3074" max="3074" width="60.140625" style="48" customWidth="1"/>
    <col min="3075" max="3076" width="8" style="48" customWidth="1"/>
    <col min="3077" max="3328" width="9.140625" style="48"/>
    <col min="3329" max="3329" width="23.28515625" style="48" customWidth="1"/>
    <col min="3330" max="3330" width="60.140625" style="48" customWidth="1"/>
    <col min="3331" max="3332" width="8" style="48" customWidth="1"/>
    <col min="3333" max="3584" width="9.140625" style="48"/>
    <col min="3585" max="3585" width="23.28515625" style="48" customWidth="1"/>
    <col min="3586" max="3586" width="60.140625" style="48" customWidth="1"/>
    <col min="3587" max="3588" width="8" style="48" customWidth="1"/>
    <col min="3589" max="3840" width="9.140625" style="48"/>
    <col min="3841" max="3841" width="23.28515625" style="48" customWidth="1"/>
    <col min="3842" max="3842" width="60.140625" style="48" customWidth="1"/>
    <col min="3843" max="3844" width="8" style="48" customWidth="1"/>
    <col min="3845" max="4096" width="9.140625" style="48"/>
    <col min="4097" max="4097" width="23.28515625" style="48" customWidth="1"/>
    <col min="4098" max="4098" width="60.140625" style="48" customWidth="1"/>
    <col min="4099" max="4100" width="8" style="48" customWidth="1"/>
    <col min="4101" max="4352" width="9.140625" style="48"/>
    <col min="4353" max="4353" width="23.28515625" style="48" customWidth="1"/>
    <col min="4354" max="4354" width="60.140625" style="48" customWidth="1"/>
    <col min="4355" max="4356" width="8" style="48" customWidth="1"/>
    <col min="4357" max="4608" width="9.140625" style="48"/>
    <col min="4609" max="4609" width="23.28515625" style="48" customWidth="1"/>
    <col min="4610" max="4610" width="60.140625" style="48" customWidth="1"/>
    <col min="4611" max="4612" width="8" style="48" customWidth="1"/>
    <col min="4613" max="4864" width="9.140625" style="48"/>
    <col min="4865" max="4865" width="23.28515625" style="48" customWidth="1"/>
    <col min="4866" max="4866" width="60.140625" style="48" customWidth="1"/>
    <col min="4867" max="4868" width="8" style="48" customWidth="1"/>
    <col min="4869" max="5120" width="9.140625" style="48"/>
    <col min="5121" max="5121" width="23.28515625" style="48" customWidth="1"/>
    <col min="5122" max="5122" width="60.140625" style="48" customWidth="1"/>
    <col min="5123" max="5124" width="8" style="48" customWidth="1"/>
    <col min="5125" max="5376" width="9.140625" style="48"/>
    <col min="5377" max="5377" width="23.28515625" style="48" customWidth="1"/>
    <col min="5378" max="5378" width="60.140625" style="48" customWidth="1"/>
    <col min="5379" max="5380" width="8" style="48" customWidth="1"/>
    <col min="5381" max="5632" width="9.140625" style="48"/>
    <col min="5633" max="5633" width="23.28515625" style="48" customWidth="1"/>
    <col min="5634" max="5634" width="60.140625" style="48" customWidth="1"/>
    <col min="5635" max="5636" width="8" style="48" customWidth="1"/>
    <col min="5637" max="5888" width="9.140625" style="48"/>
    <col min="5889" max="5889" width="23.28515625" style="48" customWidth="1"/>
    <col min="5890" max="5890" width="60.140625" style="48" customWidth="1"/>
    <col min="5891" max="5892" width="8" style="48" customWidth="1"/>
    <col min="5893" max="6144" width="9.140625" style="48"/>
    <col min="6145" max="6145" width="23.28515625" style="48" customWidth="1"/>
    <col min="6146" max="6146" width="60.140625" style="48" customWidth="1"/>
    <col min="6147" max="6148" width="8" style="48" customWidth="1"/>
    <col min="6149" max="6400" width="9.140625" style="48"/>
    <col min="6401" max="6401" width="23.28515625" style="48" customWidth="1"/>
    <col min="6402" max="6402" width="60.140625" style="48" customWidth="1"/>
    <col min="6403" max="6404" width="8" style="48" customWidth="1"/>
    <col min="6405" max="6656" width="9.140625" style="48"/>
    <col min="6657" max="6657" width="23.28515625" style="48" customWidth="1"/>
    <col min="6658" max="6658" width="60.140625" style="48" customWidth="1"/>
    <col min="6659" max="6660" width="8" style="48" customWidth="1"/>
    <col min="6661" max="6912" width="9.140625" style="48"/>
    <col min="6913" max="6913" width="23.28515625" style="48" customWidth="1"/>
    <col min="6914" max="6914" width="60.140625" style="48" customWidth="1"/>
    <col min="6915" max="6916" width="8" style="48" customWidth="1"/>
    <col min="6917" max="7168" width="9.140625" style="48"/>
    <col min="7169" max="7169" width="23.28515625" style="48" customWidth="1"/>
    <col min="7170" max="7170" width="60.140625" style="48" customWidth="1"/>
    <col min="7171" max="7172" width="8" style="48" customWidth="1"/>
    <col min="7173" max="7424" width="9.140625" style="48"/>
    <col min="7425" max="7425" width="23.28515625" style="48" customWidth="1"/>
    <col min="7426" max="7426" width="60.140625" style="48" customWidth="1"/>
    <col min="7427" max="7428" width="8" style="48" customWidth="1"/>
    <col min="7429" max="7680" width="9.140625" style="48"/>
    <col min="7681" max="7681" width="23.28515625" style="48" customWidth="1"/>
    <col min="7682" max="7682" width="60.140625" style="48" customWidth="1"/>
    <col min="7683" max="7684" width="8" style="48" customWidth="1"/>
    <col min="7685" max="7936" width="9.140625" style="48"/>
    <col min="7937" max="7937" width="23.28515625" style="48" customWidth="1"/>
    <col min="7938" max="7938" width="60.140625" style="48" customWidth="1"/>
    <col min="7939" max="7940" width="8" style="48" customWidth="1"/>
    <col min="7941" max="8192" width="9.140625" style="48"/>
    <col min="8193" max="8193" width="23.28515625" style="48" customWidth="1"/>
    <col min="8194" max="8194" width="60.140625" style="48" customWidth="1"/>
    <col min="8195" max="8196" width="8" style="48" customWidth="1"/>
    <col min="8197" max="8448" width="9.140625" style="48"/>
    <col min="8449" max="8449" width="23.28515625" style="48" customWidth="1"/>
    <col min="8450" max="8450" width="60.140625" style="48" customWidth="1"/>
    <col min="8451" max="8452" width="8" style="48" customWidth="1"/>
    <col min="8453" max="8704" width="9.140625" style="48"/>
    <col min="8705" max="8705" width="23.28515625" style="48" customWidth="1"/>
    <col min="8706" max="8706" width="60.140625" style="48" customWidth="1"/>
    <col min="8707" max="8708" width="8" style="48" customWidth="1"/>
    <col min="8709" max="8960" width="9.140625" style="48"/>
    <col min="8961" max="8961" width="23.28515625" style="48" customWidth="1"/>
    <col min="8962" max="8962" width="60.140625" style="48" customWidth="1"/>
    <col min="8963" max="8964" width="8" style="48" customWidth="1"/>
    <col min="8965" max="9216" width="9.140625" style="48"/>
    <col min="9217" max="9217" width="23.28515625" style="48" customWidth="1"/>
    <col min="9218" max="9218" width="60.140625" style="48" customWidth="1"/>
    <col min="9219" max="9220" width="8" style="48" customWidth="1"/>
    <col min="9221" max="9472" width="9.140625" style="48"/>
    <col min="9473" max="9473" width="23.28515625" style="48" customWidth="1"/>
    <col min="9474" max="9474" width="60.140625" style="48" customWidth="1"/>
    <col min="9475" max="9476" width="8" style="48" customWidth="1"/>
    <col min="9477" max="9728" width="9.140625" style="48"/>
    <col min="9729" max="9729" width="23.28515625" style="48" customWidth="1"/>
    <col min="9730" max="9730" width="60.140625" style="48" customWidth="1"/>
    <col min="9731" max="9732" width="8" style="48" customWidth="1"/>
    <col min="9733" max="9984" width="9.140625" style="48"/>
    <col min="9985" max="9985" width="23.28515625" style="48" customWidth="1"/>
    <col min="9986" max="9986" width="60.140625" style="48" customWidth="1"/>
    <col min="9987" max="9988" width="8" style="48" customWidth="1"/>
    <col min="9989" max="10240" width="9.140625" style="48"/>
    <col min="10241" max="10241" width="23.28515625" style="48" customWidth="1"/>
    <col min="10242" max="10242" width="60.140625" style="48" customWidth="1"/>
    <col min="10243" max="10244" width="8" style="48" customWidth="1"/>
    <col min="10245" max="10496" width="9.140625" style="48"/>
    <col min="10497" max="10497" width="23.28515625" style="48" customWidth="1"/>
    <col min="10498" max="10498" width="60.140625" style="48" customWidth="1"/>
    <col min="10499" max="10500" width="8" style="48" customWidth="1"/>
    <col min="10501" max="10752" width="9.140625" style="48"/>
    <col min="10753" max="10753" width="23.28515625" style="48" customWidth="1"/>
    <col min="10754" max="10754" width="60.140625" style="48" customWidth="1"/>
    <col min="10755" max="10756" width="8" style="48" customWidth="1"/>
    <col min="10757" max="11008" width="9.140625" style="48"/>
    <col min="11009" max="11009" width="23.28515625" style="48" customWidth="1"/>
    <col min="11010" max="11010" width="60.140625" style="48" customWidth="1"/>
    <col min="11011" max="11012" width="8" style="48" customWidth="1"/>
    <col min="11013" max="11264" width="9.140625" style="48"/>
    <col min="11265" max="11265" width="23.28515625" style="48" customWidth="1"/>
    <col min="11266" max="11266" width="60.140625" style="48" customWidth="1"/>
    <col min="11267" max="11268" width="8" style="48" customWidth="1"/>
    <col min="11269" max="11520" width="9.140625" style="48"/>
    <col min="11521" max="11521" width="23.28515625" style="48" customWidth="1"/>
    <col min="11522" max="11522" width="60.140625" style="48" customWidth="1"/>
    <col min="11523" max="11524" width="8" style="48" customWidth="1"/>
    <col min="11525" max="11776" width="9.140625" style="48"/>
    <col min="11777" max="11777" width="23.28515625" style="48" customWidth="1"/>
    <col min="11778" max="11778" width="60.140625" style="48" customWidth="1"/>
    <col min="11779" max="11780" width="8" style="48" customWidth="1"/>
    <col min="11781" max="12032" width="9.140625" style="48"/>
    <col min="12033" max="12033" width="23.28515625" style="48" customWidth="1"/>
    <col min="12034" max="12034" width="60.140625" style="48" customWidth="1"/>
    <col min="12035" max="12036" width="8" style="48" customWidth="1"/>
    <col min="12037" max="12288" width="9.140625" style="48"/>
    <col min="12289" max="12289" width="23.28515625" style="48" customWidth="1"/>
    <col min="12290" max="12290" width="60.140625" style="48" customWidth="1"/>
    <col min="12291" max="12292" width="8" style="48" customWidth="1"/>
    <col min="12293" max="12544" width="9.140625" style="48"/>
    <col min="12545" max="12545" width="23.28515625" style="48" customWidth="1"/>
    <col min="12546" max="12546" width="60.140625" style="48" customWidth="1"/>
    <col min="12547" max="12548" width="8" style="48" customWidth="1"/>
    <col min="12549" max="12800" width="9.140625" style="48"/>
    <col min="12801" max="12801" width="23.28515625" style="48" customWidth="1"/>
    <col min="12802" max="12802" width="60.140625" style="48" customWidth="1"/>
    <col min="12803" max="12804" width="8" style="48" customWidth="1"/>
    <col min="12805" max="13056" width="9.140625" style="48"/>
    <col min="13057" max="13057" width="23.28515625" style="48" customWidth="1"/>
    <col min="13058" max="13058" width="60.140625" style="48" customWidth="1"/>
    <col min="13059" max="13060" width="8" style="48" customWidth="1"/>
    <col min="13061" max="13312" width="9.140625" style="48"/>
    <col min="13313" max="13313" width="23.28515625" style="48" customWidth="1"/>
    <col min="13314" max="13314" width="60.140625" style="48" customWidth="1"/>
    <col min="13315" max="13316" width="8" style="48" customWidth="1"/>
    <col min="13317" max="13568" width="9.140625" style="48"/>
    <col min="13569" max="13569" width="23.28515625" style="48" customWidth="1"/>
    <col min="13570" max="13570" width="60.140625" style="48" customWidth="1"/>
    <col min="13571" max="13572" width="8" style="48" customWidth="1"/>
    <col min="13573" max="13824" width="9.140625" style="48"/>
    <col min="13825" max="13825" width="23.28515625" style="48" customWidth="1"/>
    <col min="13826" max="13826" width="60.140625" style="48" customWidth="1"/>
    <col min="13827" max="13828" width="8" style="48" customWidth="1"/>
    <col min="13829" max="14080" width="9.140625" style="48"/>
    <col min="14081" max="14081" width="23.28515625" style="48" customWidth="1"/>
    <col min="14082" max="14082" width="60.140625" style="48" customWidth="1"/>
    <col min="14083" max="14084" width="8" style="48" customWidth="1"/>
    <col min="14085" max="14336" width="9.140625" style="48"/>
    <col min="14337" max="14337" width="23.28515625" style="48" customWidth="1"/>
    <col min="14338" max="14338" width="60.140625" style="48" customWidth="1"/>
    <col min="14339" max="14340" width="8" style="48" customWidth="1"/>
    <col min="14341" max="14592" width="9.140625" style="48"/>
    <col min="14593" max="14593" width="23.28515625" style="48" customWidth="1"/>
    <col min="14594" max="14594" width="60.140625" style="48" customWidth="1"/>
    <col min="14595" max="14596" width="8" style="48" customWidth="1"/>
    <col min="14597" max="14848" width="9.140625" style="48"/>
    <col min="14849" max="14849" width="23.28515625" style="48" customWidth="1"/>
    <col min="14850" max="14850" width="60.140625" style="48" customWidth="1"/>
    <col min="14851" max="14852" width="8" style="48" customWidth="1"/>
    <col min="14853" max="15104" width="9.140625" style="48"/>
    <col min="15105" max="15105" width="23.28515625" style="48" customWidth="1"/>
    <col min="15106" max="15106" width="60.140625" style="48" customWidth="1"/>
    <col min="15107" max="15108" width="8" style="48" customWidth="1"/>
    <col min="15109" max="15360" width="9.140625" style="48"/>
    <col min="15361" max="15361" width="23.28515625" style="48" customWidth="1"/>
    <col min="15362" max="15362" width="60.140625" style="48" customWidth="1"/>
    <col min="15363" max="15364" width="8" style="48" customWidth="1"/>
    <col min="15365" max="15616" width="9.140625" style="48"/>
    <col min="15617" max="15617" width="23.28515625" style="48" customWidth="1"/>
    <col min="15618" max="15618" width="60.140625" style="48" customWidth="1"/>
    <col min="15619" max="15620" width="8" style="48" customWidth="1"/>
    <col min="15621" max="15872" width="9.140625" style="48"/>
    <col min="15873" max="15873" width="23.28515625" style="48" customWidth="1"/>
    <col min="15874" max="15874" width="60.140625" style="48" customWidth="1"/>
    <col min="15875" max="15876" width="8" style="48" customWidth="1"/>
    <col min="15877" max="16128" width="9.140625" style="48"/>
    <col min="16129" max="16129" width="23.28515625" style="48" customWidth="1"/>
    <col min="16130" max="16130" width="60.140625" style="48" customWidth="1"/>
    <col min="16131" max="16132" width="8" style="48" customWidth="1"/>
    <col min="16133" max="16384" width="9.140625" style="48"/>
  </cols>
  <sheetData>
    <row r="1" spans="1:2" ht="27" customHeight="1">
      <c r="A1" s="67" t="str">
        <f>+'Schedule 27.30.15'!D1</f>
        <v>Investments and Interest Receivable</v>
      </c>
      <c r="B1" s="67"/>
    </row>
    <row r="2" spans="1:2" ht="20.25" customHeight="1">
      <c r="A2" s="67" t="s">
        <v>24</v>
      </c>
      <c r="B2" s="67"/>
    </row>
    <row r="3" spans="1:2" ht="43.5" customHeight="1">
      <c r="A3" s="68" t="s">
        <v>113</v>
      </c>
      <c r="B3" s="68"/>
    </row>
    <row r="4" spans="1:2" ht="32.25" customHeight="1">
      <c r="A4" s="49" t="s">
        <v>19</v>
      </c>
      <c r="B4" s="50" t="s">
        <v>114</v>
      </c>
    </row>
    <row r="5" spans="1:2" ht="32.25" customHeight="1">
      <c r="A5" s="51" t="s">
        <v>20</v>
      </c>
      <c r="B5" s="52" t="s">
        <v>115</v>
      </c>
    </row>
    <row r="6" spans="1:2" ht="32.25" customHeight="1">
      <c r="A6" s="51" t="s">
        <v>21</v>
      </c>
      <c r="B6" s="52" t="s">
        <v>126</v>
      </c>
    </row>
    <row r="7" spans="1:2" ht="32.25" customHeight="1">
      <c r="A7" s="51" t="s">
        <v>22</v>
      </c>
      <c r="B7" s="52" t="s">
        <v>128</v>
      </c>
    </row>
    <row r="8" spans="1:2" ht="32.25" customHeight="1">
      <c r="A8" s="52" t="s">
        <v>116</v>
      </c>
      <c r="B8" s="52" t="s">
        <v>127</v>
      </c>
    </row>
    <row r="9" spans="1:2" ht="32.25" customHeight="1">
      <c r="A9" s="52" t="s">
        <v>104</v>
      </c>
      <c r="B9" s="52" t="s">
        <v>129</v>
      </c>
    </row>
    <row r="10" spans="1:2" ht="32.25" customHeight="1">
      <c r="A10" s="52" t="s">
        <v>121</v>
      </c>
      <c r="B10" s="52" t="s">
        <v>125</v>
      </c>
    </row>
    <row r="11" spans="1:2" ht="32.25" customHeight="1">
      <c r="A11" s="52" t="s">
        <v>23</v>
      </c>
      <c r="B11" s="52" t="s">
        <v>123</v>
      </c>
    </row>
    <row r="12" spans="1:2" ht="32.25" customHeight="1">
      <c r="A12" s="52" t="s">
        <v>131</v>
      </c>
      <c r="B12" s="52" t="s">
        <v>143</v>
      </c>
    </row>
    <row r="13" spans="1:2" ht="32.25" customHeight="1">
      <c r="A13" s="52" t="s">
        <v>122</v>
      </c>
      <c r="B13" s="52" t="s">
        <v>132</v>
      </c>
    </row>
    <row r="14" spans="1:2" ht="32.25" customHeight="1">
      <c r="A14" s="52" t="s">
        <v>118</v>
      </c>
      <c r="B14" s="52" t="s">
        <v>127</v>
      </c>
    </row>
    <row r="15" spans="1:2" ht="32.25" customHeight="1">
      <c r="A15" s="52" t="s">
        <v>119</v>
      </c>
      <c r="B15" s="52" t="s">
        <v>130</v>
      </c>
    </row>
    <row r="16" spans="1:2" ht="32.25" customHeight="1">
      <c r="A16" s="52" t="s">
        <v>120</v>
      </c>
      <c r="B16" s="52" t="s">
        <v>124</v>
      </c>
    </row>
  </sheetData>
  <mergeCells count="3">
    <mergeCell ref="A1:B1"/>
    <mergeCell ref="A2:B2"/>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IU63"/>
  <sheetViews>
    <sheetView showOutlineSymbols="0" zoomScaleNormal="100" workbookViewId="0">
      <selection activeCell="K9" sqref="K9"/>
    </sheetView>
  </sheetViews>
  <sheetFormatPr defaultColWidth="10.5703125" defaultRowHeight="12.75"/>
  <cols>
    <col min="1" max="1" width="33" customWidth="1"/>
    <col min="2" max="2" width="24.140625" customWidth="1"/>
    <col min="3" max="3" width="20.5703125" bestFit="1" customWidth="1"/>
    <col min="4" max="4" width="12.5703125" customWidth="1"/>
    <col min="5" max="5" width="16" customWidth="1"/>
    <col min="6" max="6" width="13.28515625" customWidth="1"/>
    <col min="7" max="7" width="14.5703125" customWidth="1"/>
    <col min="8" max="10" width="9.5703125" customWidth="1"/>
    <col min="11" max="11" width="14.7109375" customWidth="1"/>
    <col min="12" max="12" width="14.140625" customWidth="1"/>
    <col min="18" max="18" width="16.5703125" customWidth="1"/>
    <col min="24" max="24" width="17.42578125" bestFit="1" customWidth="1"/>
  </cols>
  <sheetData>
    <row r="1" spans="1:38" ht="19.5" customHeight="1">
      <c r="A1" s="17" t="s">
        <v>149</v>
      </c>
      <c r="C1" s="17"/>
      <c r="D1" s="17" t="s">
        <v>8</v>
      </c>
    </row>
    <row r="2" spans="1:38" ht="20.100000000000001" customHeight="1">
      <c r="A2" s="11" t="s">
        <v>0</v>
      </c>
      <c r="B2" s="41"/>
      <c r="C2" s="16"/>
      <c r="D2" s="36"/>
      <c r="E2" s="36"/>
      <c r="F2" s="16"/>
      <c r="G2" s="3"/>
      <c r="H2" s="3"/>
      <c r="I2" s="3"/>
    </row>
    <row r="3" spans="1:38" ht="20.100000000000001" customHeight="1">
      <c r="A3" s="11" t="s">
        <v>111</v>
      </c>
      <c r="B3" s="46"/>
      <c r="C3" s="16"/>
      <c r="D3" s="44" t="s">
        <v>112</v>
      </c>
      <c r="E3" s="42"/>
      <c r="F3" s="42"/>
      <c r="G3" s="45"/>
      <c r="H3" s="3"/>
      <c r="I3" s="3"/>
    </row>
    <row r="4" spans="1:38" ht="20.100000000000001" customHeight="1">
      <c r="A4" s="11" t="s">
        <v>1</v>
      </c>
      <c r="B4" s="60" t="s">
        <v>144</v>
      </c>
      <c r="C4" s="18"/>
      <c r="D4" s="16"/>
      <c r="E4" s="16"/>
      <c r="G4" s="3"/>
      <c r="H4" s="3"/>
      <c r="I4" s="3"/>
    </row>
    <row r="5" spans="1:38" ht="20.100000000000001" customHeight="1">
      <c r="A5" s="11" t="s">
        <v>2</v>
      </c>
      <c r="B5" s="47"/>
      <c r="C5" s="72"/>
      <c r="D5" s="73"/>
      <c r="E5" s="73"/>
      <c r="F5" s="73"/>
      <c r="G5" s="3"/>
      <c r="H5" s="3"/>
      <c r="I5" s="3"/>
    </row>
    <row r="6" spans="1:38" ht="3.75" customHeight="1">
      <c r="A6" s="19"/>
      <c r="B6" s="19"/>
      <c r="C6" s="19"/>
      <c r="D6" s="20"/>
      <c r="E6" s="20"/>
      <c r="F6" s="19"/>
      <c r="G6" s="19"/>
      <c r="H6" s="19"/>
      <c r="I6" s="19"/>
      <c r="J6" s="20"/>
      <c r="K6" s="20"/>
      <c r="L6" s="20"/>
      <c r="M6" s="20"/>
      <c r="N6" s="3"/>
      <c r="O6" s="3"/>
    </row>
    <row r="7" spans="1:38" ht="1.1499999999999999" customHeight="1">
      <c r="A7" s="1"/>
      <c r="B7" s="1"/>
      <c r="C7" s="1"/>
      <c r="D7" s="1"/>
      <c r="E7" s="1"/>
      <c r="F7" s="69" t="s">
        <v>4</v>
      </c>
      <c r="G7" s="70"/>
      <c r="H7" s="70"/>
      <c r="I7" s="70"/>
      <c r="J7" s="71"/>
      <c r="K7" s="34"/>
      <c r="L7" s="5"/>
      <c r="M7" s="4"/>
      <c r="N7" s="3"/>
      <c r="O7" s="3"/>
      <c r="P7" s="29"/>
      <c r="Q7" s="29"/>
      <c r="R7" s="29"/>
      <c r="S7" s="29"/>
      <c r="T7" s="29"/>
      <c r="U7" s="29"/>
      <c r="V7" s="29"/>
      <c r="W7" s="29"/>
      <c r="X7" s="29"/>
      <c r="Y7" s="29"/>
      <c r="Z7" s="29"/>
      <c r="AB7" s="29"/>
      <c r="AC7" s="29"/>
      <c r="AD7" s="29"/>
      <c r="AE7" s="29"/>
      <c r="AF7" s="29"/>
      <c r="AG7" s="29"/>
      <c r="AH7" s="29"/>
      <c r="AI7" s="29"/>
      <c r="AJ7" s="29"/>
      <c r="AK7" s="29"/>
      <c r="AL7" s="29"/>
    </row>
    <row r="8" spans="1:38" ht="66" customHeight="1">
      <c r="A8" s="54" t="s">
        <v>19</v>
      </c>
      <c r="B8" s="54" t="s">
        <v>20</v>
      </c>
      <c r="C8" s="59" t="s">
        <v>21</v>
      </c>
      <c r="D8" s="59" t="s">
        <v>22</v>
      </c>
      <c r="E8" s="59" t="s">
        <v>116</v>
      </c>
      <c r="F8" s="59" t="s">
        <v>104</v>
      </c>
      <c r="G8" s="59" t="s">
        <v>117</v>
      </c>
      <c r="H8" s="59" t="s">
        <v>23</v>
      </c>
      <c r="I8" s="59" t="s">
        <v>131</v>
      </c>
      <c r="J8" s="59" t="s">
        <v>103</v>
      </c>
      <c r="K8" s="59" t="s">
        <v>118</v>
      </c>
      <c r="L8" s="59" t="s">
        <v>119</v>
      </c>
      <c r="M8" s="59" t="s">
        <v>120</v>
      </c>
      <c r="N8" s="3"/>
      <c r="O8" s="3"/>
      <c r="P8" s="29"/>
      <c r="Q8" s="29"/>
      <c r="R8" s="29"/>
      <c r="S8" s="29"/>
      <c r="T8" s="30"/>
      <c r="U8" s="29"/>
      <c r="V8" s="29"/>
      <c r="W8" s="29"/>
      <c r="X8" s="29"/>
      <c r="Y8" s="29"/>
      <c r="Z8" s="29"/>
      <c r="AB8" s="29"/>
      <c r="AC8" s="29"/>
      <c r="AD8" s="29"/>
      <c r="AE8" s="29"/>
      <c r="AF8" s="30"/>
      <c r="AG8" s="29"/>
      <c r="AH8" s="29"/>
      <c r="AI8" s="29"/>
      <c r="AJ8" s="29"/>
      <c r="AK8" s="29"/>
      <c r="AL8" s="29"/>
    </row>
    <row r="9" spans="1:38" ht="18.95" customHeight="1">
      <c r="A9" s="6"/>
      <c r="B9" s="6"/>
      <c r="C9" s="6"/>
      <c r="D9" s="6"/>
      <c r="E9" s="6"/>
      <c r="F9" s="55"/>
      <c r="G9" s="33">
        <f>F9-E9</f>
        <v>0</v>
      </c>
      <c r="H9" s="40"/>
      <c r="I9" s="6"/>
      <c r="J9" s="61" t="str">
        <f>IF(I9="","",(B4-I9)/365)</f>
        <v/>
      </c>
      <c r="K9" s="6"/>
      <c r="L9" s="63" t="str">
        <f>IFERROR(F9*H9*J9,"")</f>
        <v/>
      </c>
      <c r="M9" s="62" t="str">
        <f>IFERROR(L9-K9,"")</f>
        <v/>
      </c>
    </row>
    <row r="10" spans="1:38" ht="18.95" customHeight="1">
      <c r="A10" s="6"/>
      <c r="B10" s="6"/>
      <c r="C10" s="6"/>
      <c r="D10" s="6"/>
      <c r="E10" s="6"/>
      <c r="F10" s="55"/>
      <c r="G10" s="33">
        <f t="shared" ref="G10:G18" si="0">F10-E10</f>
        <v>0</v>
      </c>
      <c r="H10" s="40"/>
      <c r="I10" s="6"/>
      <c r="J10" s="61" t="str">
        <f t="shared" ref="J10:J20" si="1">IF(I10="","",(B5-I10)/365)</f>
        <v/>
      </c>
      <c r="K10" s="6"/>
      <c r="L10" s="63" t="str">
        <f t="shared" ref="L10:L20" si="2">IFERROR(F10*H10*J10,"")</f>
        <v/>
      </c>
      <c r="M10" s="62" t="str">
        <f t="shared" ref="M10:M20" si="3">IFERROR(L10-K10,"")</f>
        <v/>
      </c>
    </row>
    <row r="11" spans="1:38" ht="18.95" customHeight="1">
      <c r="A11" s="6"/>
      <c r="B11" s="6"/>
      <c r="C11" s="6"/>
      <c r="D11" s="6"/>
      <c r="E11" s="6"/>
      <c r="F11" s="55"/>
      <c r="G11" s="33">
        <f t="shared" si="0"/>
        <v>0</v>
      </c>
      <c r="H11" s="40"/>
      <c r="I11" s="6"/>
      <c r="J11" s="61" t="str">
        <f t="shared" si="1"/>
        <v/>
      </c>
      <c r="K11" s="6"/>
      <c r="L11" s="63" t="str">
        <f t="shared" si="2"/>
        <v/>
      </c>
      <c r="M11" s="62" t="str">
        <f t="shared" si="3"/>
        <v/>
      </c>
    </row>
    <row r="12" spans="1:38" ht="18.95" customHeight="1">
      <c r="A12" s="6"/>
      <c r="B12" s="6"/>
      <c r="C12" s="6"/>
      <c r="D12" s="6"/>
      <c r="E12" s="6"/>
      <c r="F12" s="55"/>
      <c r="G12" s="33">
        <f t="shared" si="0"/>
        <v>0</v>
      </c>
      <c r="H12" s="40"/>
      <c r="I12" s="6"/>
      <c r="J12" s="61" t="str">
        <f t="shared" si="1"/>
        <v/>
      </c>
      <c r="K12" s="6"/>
      <c r="L12" s="63" t="str">
        <f t="shared" si="2"/>
        <v/>
      </c>
      <c r="M12" s="62" t="str">
        <f t="shared" si="3"/>
        <v/>
      </c>
    </row>
    <row r="13" spans="1:38" ht="18.95" customHeight="1">
      <c r="A13" s="6"/>
      <c r="B13" s="6"/>
      <c r="C13" s="6"/>
      <c r="D13" s="6"/>
      <c r="E13" s="6"/>
      <c r="F13" s="55"/>
      <c r="G13" s="33">
        <f t="shared" si="0"/>
        <v>0</v>
      </c>
      <c r="H13" s="40"/>
      <c r="I13" s="6"/>
      <c r="J13" s="61" t="str">
        <f t="shared" si="1"/>
        <v/>
      </c>
      <c r="K13" s="6"/>
      <c r="L13" s="63" t="str">
        <f t="shared" si="2"/>
        <v/>
      </c>
      <c r="M13" s="62" t="str">
        <f t="shared" si="3"/>
        <v/>
      </c>
    </row>
    <row r="14" spans="1:38" ht="18.95" customHeight="1">
      <c r="A14" s="6"/>
      <c r="B14" s="6"/>
      <c r="C14" s="6"/>
      <c r="D14" s="6"/>
      <c r="E14" s="6"/>
      <c r="F14" s="55"/>
      <c r="G14" s="33">
        <f t="shared" si="0"/>
        <v>0</v>
      </c>
      <c r="H14" s="40"/>
      <c r="I14" s="6"/>
      <c r="J14" s="61" t="str">
        <f t="shared" si="1"/>
        <v/>
      </c>
      <c r="K14" s="6"/>
      <c r="L14" s="63" t="str">
        <f t="shared" si="2"/>
        <v/>
      </c>
      <c r="M14" s="62" t="str">
        <f t="shared" si="3"/>
        <v/>
      </c>
    </row>
    <row r="15" spans="1:38" ht="18.95" customHeight="1">
      <c r="A15" s="6"/>
      <c r="B15" s="6"/>
      <c r="C15" s="6"/>
      <c r="D15" s="6"/>
      <c r="E15" s="6"/>
      <c r="F15" s="55"/>
      <c r="G15" s="33">
        <f t="shared" si="0"/>
        <v>0</v>
      </c>
      <c r="H15" s="40"/>
      <c r="I15" s="6"/>
      <c r="J15" s="61" t="str">
        <f t="shared" si="1"/>
        <v/>
      </c>
      <c r="K15" s="6"/>
      <c r="L15" s="63" t="str">
        <f t="shared" si="2"/>
        <v/>
      </c>
      <c r="M15" s="62" t="str">
        <f t="shared" si="3"/>
        <v/>
      </c>
    </row>
    <row r="16" spans="1:38" ht="18.95" customHeight="1">
      <c r="A16" s="6"/>
      <c r="B16" s="6"/>
      <c r="C16" s="6"/>
      <c r="D16" s="6"/>
      <c r="E16" s="6"/>
      <c r="F16" s="55"/>
      <c r="G16" s="33">
        <f t="shared" si="0"/>
        <v>0</v>
      </c>
      <c r="H16" s="40"/>
      <c r="I16" s="6"/>
      <c r="J16" s="61" t="str">
        <f t="shared" si="1"/>
        <v/>
      </c>
      <c r="K16" s="6"/>
      <c r="L16" s="63" t="str">
        <f t="shared" si="2"/>
        <v/>
      </c>
      <c r="M16" s="62" t="str">
        <f t="shared" si="3"/>
        <v/>
      </c>
    </row>
    <row r="17" spans="1:255" ht="18.95" customHeight="1">
      <c r="A17" s="6"/>
      <c r="B17" s="6"/>
      <c r="C17" s="6"/>
      <c r="D17" s="6"/>
      <c r="E17" s="6"/>
      <c r="F17" s="55"/>
      <c r="G17" s="33">
        <f t="shared" si="0"/>
        <v>0</v>
      </c>
      <c r="H17" s="40"/>
      <c r="I17" s="6"/>
      <c r="J17" s="61" t="str">
        <f t="shared" si="1"/>
        <v/>
      </c>
      <c r="K17" s="6"/>
      <c r="L17" s="63" t="str">
        <f t="shared" si="2"/>
        <v/>
      </c>
      <c r="M17" s="62" t="str">
        <f t="shared" si="3"/>
        <v/>
      </c>
    </row>
    <row r="18" spans="1:255" ht="18.95" customHeight="1">
      <c r="A18" s="6"/>
      <c r="B18" s="6"/>
      <c r="C18" s="6"/>
      <c r="D18" s="6"/>
      <c r="E18" s="6"/>
      <c r="F18" s="55"/>
      <c r="G18" s="33">
        <f t="shared" si="0"/>
        <v>0</v>
      </c>
      <c r="H18" s="40"/>
      <c r="I18" s="6"/>
      <c r="J18" s="61" t="str">
        <f t="shared" si="1"/>
        <v/>
      </c>
      <c r="K18" s="6"/>
      <c r="L18" s="63" t="str">
        <f t="shared" si="2"/>
        <v/>
      </c>
      <c r="M18" s="62" t="str">
        <f t="shared" si="3"/>
        <v/>
      </c>
    </row>
    <row r="19" spans="1:255" ht="18.95" customHeight="1">
      <c r="A19" s="6"/>
      <c r="B19" s="6"/>
      <c r="C19" s="6"/>
      <c r="D19" s="6"/>
      <c r="E19" s="6"/>
      <c r="F19" s="55"/>
      <c r="G19" s="33">
        <f>F19-E19</f>
        <v>0</v>
      </c>
      <c r="H19" s="40"/>
      <c r="I19" s="6"/>
      <c r="J19" s="61" t="str">
        <f t="shared" si="1"/>
        <v/>
      </c>
      <c r="K19" s="6"/>
      <c r="L19" s="63" t="str">
        <f t="shared" si="2"/>
        <v/>
      </c>
      <c r="M19" s="62" t="str">
        <f t="shared" si="3"/>
        <v/>
      </c>
    </row>
    <row r="20" spans="1:255" ht="18.95" customHeight="1">
      <c r="A20" s="6"/>
      <c r="B20" s="6"/>
      <c r="C20" s="6"/>
      <c r="D20" s="6"/>
      <c r="E20" s="6"/>
      <c r="F20" s="55"/>
      <c r="G20" s="33">
        <f>F20-E20</f>
        <v>0</v>
      </c>
      <c r="H20" s="40"/>
      <c r="I20" s="6"/>
      <c r="J20" s="61" t="str">
        <f t="shared" si="1"/>
        <v/>
      </c>
      <c r="K20" s="6"/>
      <c r="L20" s="63" t="str">
        <f t="shared" si="2"/>
        <v/>
      </c>
      <c r="M20" s="62" t="str">
        <f t="shared" si="3"/>
        <v/>
      </c>
    </row>
    <row r="21" spans="1:255" ht="12" customHeight="1">
      <c r="A21" s="22"/>
      <c r="B21" s="22"/>
      <c r="C21" s="22"/>
      <c r="D21" s="22"/>
      <c r="E21" s="56"/>
      <c r="F21" s="56"/>
      <c r="G21" s="56"/>
      <c r="H21" s="43"/>
      <c r="I21" s="22"/>
      <c r="J21" s="22"/>
      <c r="K21" s="56"/>
      <c r="L21" s="23"/>
      <c r="M21" s="56"/>
    </row>
    <row r="22" spans="1:255" ht="18.95" customHeight="1" thickBot="1">
      <c r="A22" s="7" t="s">
        <v>5</v>
      </c>
      <c r="B22" s="2"/>
      <c r="C22" s="2"/>
      <c r="D22" s="2"/>
      <c r="E22" s="57">
        <f>SUM(E9:E20)</f>
        <v>0</v>
      </c>
      <c r="F22" s="57">
        <f>SUM(F9:F20)</f>
        <v>0</v>
      </c>
      <c r="G22" s="57">
        <f>SUM(G9:G20)</f>
        <v>0</v>
      </c>
      <c r="H22" s="2"/>
      <c r="I22" s="2"/>
      <c r="J22" s="2"/>
      <c r="K22" s="57">
        <f>SUM(K9:K20)</f>
        <v>0</v>
      </c>
      <c r="L22" s="24">
        <f>SUM(L9:L20)</f>
        <v>0</v>
      </c>
      <c r="M22" s="57">
        <f>SUM(M9:M20)</f>
        <v>0</v>
      </c>
    </row>
    <row r="23" spans="1:255" ht="18.95" customHeight="1" thickBot="1">
      <c r="A23" s="7" t="s">
        <v>150</v>
      </c>
      <c r="B23" s="12"/>
      <c r="C23" s="12"/>
      <c r="D23" s="12"/>
      <c r="E23" s="58"/>
      <c r="F23" s="58"/>
      <c r="G23" s="58"/>
      <c r="H23" s="12"/>
      <c r="I23" s="12"/>
      <c r="J23" s="13"/>
      <c r="K23" s="58"/>
      <c r="L23" s="15"/>
      <c r="M23" s="58"/>
    </row>
    <row r="24" spans="1:255" ht="20.100000000000001" customHeight="1" thickTop="1">
      <c r="A24" s="26" t="s">
        <v>6</v>
      </c>
      <c r="B24" s="8"/>
      <c r="C24" s="8"/>
      <c r="D24" s="9"/>
      <c r="E24" s="8"/>
      <c r="F24" s="14"/>
      <c r="G24" s="14"/>
      <c r="H24" s="8"/>
      <c r="I24" s="8"/>
      <c r="J24" s="8"/>
      <c r="K24" s="14"/>
      <c r="L24" s="14"/>
      <c r="M24" s="3"/>
    </row>
    <row r="25" spans="1:255" ht="36" customHeight="1">
      <c r="A25" s="17" t="s">
        <v>3</v>
      </c>
      <c r="B25" s="17"/>
      <c r="C25" s="17" t="s">
        <v>105</v>
      </c>
      <c r="D25" s="17"/>
      <c r="E25" s="17"/>
      <c r="F25" s="11" t="s">
        <v>151</v>
      </c>
      <c r="G25" s="17"/>
      <c r="H25" s="17"/>
      <c r="I25" s="17"/>
      <c r="J25" s="17"/>
      <c r="K25" s="17"/>
      <c r="L25" s="14"/>
      <c r="M25" s="3"/>
      <c r="N25" s="3" t="s">
        <v>84</v>
      </c>
      <c r="O25" s="3" t="s">
        <v>85</v>
      </c>
      <c r="P25" s="37" t="s">
        <v>26</v>
      </c>
      <c r="Q25" s="39" t="s">
        <v>27</v>
      </c>
      <c r="R25" s="37" t="s">
        <v>28</v>
      </c>
      <c r="S25" s="39" t="s">
        <v>29</v>
      </c>
      <c r="T25" s="37" t="s">
        <v>30</v>
      </c>
      <c r="U25" s="37" t="s">
        <v>31</v>
      </c>
      <c r="V25" s="37" t="s">
        <v>32</v>
      </c>
      <c r="W25" s="37" t="s">
        <v>33</v>
      </c>
      <c r="X25" s="37" t="s">
        <v>34</v>
      </c>
      <c r="Y25" s="38" t="s">
        <v>35</v>
      </c>
      <c r="Z25" s="38" t="s">
        <v>36</v>
      </c>
      <c r="AA25" s="38" t="s">
        <v>37</v>
      </c>
      <c r="AB25" s="37" t="s">
        <v>9</v>
      </c>
      <c r="AC25" s="37" t="s">
        <v>10</v>
      </c>
      <c r="AD25" s="38" t="s">
        <v>38</v>
      </c>
      <c r="AE25" s="38" t="s">
        <v>39</v>
      </c>
      <c r="AF25" s="37" t="s">
        <v>11</v>
      </c>
      <c r="AG25" s="37" t="s">
        <v>12</v>
      </c>
      <c r="AH25" s="38" t="s">
        <v>40</v>
      </c>
      <c r="AI25" s="38" t="s">
        <v>25</v>
      </c>
      <c r="AJ25" s="37" t="s">
        <v>13</v>
      </c>
      <c r="AK25" s="37" t="s">
        <v>14</v>
      </c>
      <c r="AL25" s="38" t="s">
        <v>41</v>
      </c>
      <c r="AM25" s="37" t="s">
        <v>15</v>
      </c>
      <c r="AN25" s="38" t="s">
        <v>42</v>
      </c>
      <c r="AO25" s="37" t="s">
        <v>16</v>
      </c>
      <c r="AP25" s="38" t="s">
        <v>43</v>
      </c>
      <c r="AQ25" s="38" t="s">
        <v>44</v>
      </c>
      <c r="AR25" s="37" t="s">
        <v>17</v>
      </c>
      <c r="AS25" s="38" t="s">
        <v>45</v>
      </c>
      <c r="AT25" s="38" t="s">
        <v>46</v>
      </c>
      <c r="AU25" s="38" t="s">
        <v>47</v>
      </c>
      <c r="AV25" s="38" t="s">
        <v>48</v>
      </c>
      <c r="AW25" s="38" t="s">
        <v>49</v>
      </c>
      <c r="AX25" s="38" t="s">
        <v>50</v>
      </c>
      <c r="AY25" s="38" t="s">
        <v>51</v>
      </c>
      <c r="AZ25" s="37" t="s">
        <v>18</v>
      </c>
      <c r="BA25" s="38" t="s">
        <v>52</v>
      </c>
      <c r="BB25" s="38" t="s">
        <v>53</v>
      </c>
      <c r="BC25" s="38" t="s">
        <v>54</v>
      </c>
      <c r="BD25" s="38" t="s">
        <v>55</v>
      </c>
      <c r="BE25" s="38" t="s">
        <v>56</v>
      </c>
      <c r="BF25" s="38" t="s">
        <v>57</v>
      </c>
      <c r="BG25" s="38" t="s">
        <v>58</v>
      </c>
      <c r="BH25" s="38" t="s">
        <v>59</v>
      </c>
      <c r="BI25" s="38" t="s">
        <v>60</v>
      </c>
      <c r="BJ25" s="38" t="s">
        <v>61</v>
      </c>
      <c r="BK25" s="38" t="s">
        <v>62</v>
      </c>
      <c r="BL25" s="38" t="s">
        <v>63</v>
      </c>
      <c r="BM25" s="38" t="s">
        <v>64</v>
      </c>
      <c r="BN25" s="38" t="s">
        <v>65</v>
      </c>
      <c r="BO25" s="38" t="s">
        <v>66</v>
      </c>
      <c r="BP25" s="38" t="s">
        <v>67</v>
      </c>
      <c r="BQ25" s="38" t="s">
        <v>68</v>
      </c>
      <c r="BR25" s="38" t="s">
        <v>69</v>
      </c>
      <c r="BS25" s="38" t="s">
        <v>70</v>
      </c>
      <c r="BT25" s="38" t="s">
        <v>71</v>
      </c>
      <c r="BU25" s="38" t="s">
        <v>72</v>
      </c>
      <c r="BV25" s="38" t="s">
        <v>73</v>
      </c>
      <c r="BW25" s="38" t="s">
        <v>74</v>
      </c>
      <c r="BX25" s="38" t="s">
        <v>75</v>
      </c>
      <c r="BY25" s="38" t="s">
        <v>76</v>
      </c>
      <c r="BZ25" s="38" t="s">
        <v>77</v>
      </c>
      <c r="CA25" s="38" t="s">
        <v>78</v>
      </c>
      <c r="CB25" s="38" t="s">
        <v>79</v>
      </c>
      <c r="CC25" s="38" t="s">
        <v>80</v>
      </c>
      <c r="CD25" s="38" t="s">
        <v>81</v>
      </c>
      <c r="CE25" s="38" t="s">
        <v>82</v>
      </c>
      <c r="CF25" s="38" t="s">
        <v>83</v>
      </c>
      <c r="CH25" s="3" t="s">
        <v>84</v>
      </c>
      <c r="CI25" s="3" t="s">
        <v>85</v>
      </c>
      <c r="CJ25" s="37" t="s">
        <v>26</v>
      </c>
      <c r="CK25" s="39" t="s">
        <v>27</v>
      </c>
      <c r="CL25" s="37" t="s">
        <v>28</v>
      </c>
      <c r="CM25" s="39" t="s">
        <v>29</v>
      </c>
      <c r="CN25" s="37" t="s">
        <v>30</v>
      </c>
      <c r="CO25" s="37" t="s">
        <v>31</v>
      </c>
      <c r="CP25" s="37" t="s">
        <v>32</v>
      </c>
      <c r="CQ25" s="37" t="s">
        <v>33</v>
      </c>
      <c r="CR25" s="37" t="s">
        <v>34</v>
      </c>
      <c r="CS25" s="38" t="s">
        <v>35</v>
      </c>
      <c r="CT25" s="38" t="s">
        <v>36</v>
      </c>
      <c r="CU25" s="38" t="s">
        <v>37</v>
      </c>
      <c r="CV25" s="37" t="s">
        <v>9</v>
      </c>
      <c r="CW25" s="37" t="s">
        <v>10</v>
      </c>
      <c r="CX25" s="38" t="s">
        <v>38</v>
      </c>
      <c r="CY25" s="38" t="s">
        <v>39</v>
      </c>
      <c r="CZ25" s="37" t="s">
        <v>11</v>
      </c>
      <c r="DA25" s="37" t="s">
        <v>12</v>
      </c>
      <c r="DB25" s="38" t="s">
        <v>40</v>
      </c>
      <c r="DC25" s="38" t="s">
        <v>25</v>
      </c>
      <c r="DD25" s="37" t="s">
        <v>13</v>
      </c>
      <c r="DE25" s="37" t="s">
        <v>14</v>
      </c>
      <c r="DF25" s="38" t="s">
        <v>41</v>
      </c>
      <c r="DG25" s="37" t="s">
        <v>15</v>
      </c>
      <c r="DH25" s="38" t="s">
        <v>42</v>
      </c>
      <c r="DI25" s="37" t="s">
        <v>16</v>
      </c>
      <c r="DJ25" s="38" t="s">
        <v>43</v>
      </c>
      <c r="DK25" s="38" t="s">
        <v>44</v>
      </c>
      <c r="DL25" s="37" t="s">
        <v>17</v>
      </c>
      <c r="DM25" s="38" t="s">
        <v>45</v>
      </c>
      <c r="DN25" s="38" t="s">
        <v>46</v>
      </c>
      <c r="DO25" s="38" t="s">
        <v>47</v>
      </c>
      <c r="DP25" s="38" t="s">
        <v>48</v>
      </c>
      <c r="DQ25" s="38" t="s">
        <v>49</v>
      </c>
      <c r="DR25" s="38" t="s">
        <v>50</v>
      </c>
      <c r="DS25" s="38" t="s">
        <v>51</v>
      </c>
      <c r="DT25" s="37" t="s">
        <v>18</v>
      </c>
      <c r="DU25" s="38" t="s">
        <v>52</v>
      </c>
      <c r="DV25" s="38" t="s">
        <v>53</v>
      </c>
      <c r="DW25" s="38" t="s">
        <v>54</v>
      </c>
      <c r="DX25" s="38" t="s">
        <v>55</v>
      </c>
      <c r="DY25" s="38" t="s">
        <v>56</v>
      </c>
      <c r="DZ25" s="38" t="s">
        <v>57</v>
      </c>
      <c r="EA25" s="38" t="s">
        <v>58</v>
      </c>
      <c r="EB25" s="38" t="s">
        <v>59</v>
      </c>
      <c r="EC25" s="38" t="s">
        <v>60</v>
      </c>
      <c r="ED25" s="38" t="s">
        <v>61</v>
      </c>
      <c r="EE25" s="38" t="s">
        <v>62</v>
      </c>
      <c r="EF25" s="38" t="s">
        <v>63</v>
      </c>
      <c r="EG25" s="38" t="s">
        <v>64</v>
      </c>
      <c r="EH25" s="38" t="s">
        <v>65</v>
      </c>
      <c r="EI25" s="38" t="s">
        <v>66</v>
      </c>
      <c r="EJ25" s="38" t="s">
        <v>67</v>
      </c>
      <c r="EK25" s="38" t="s">
        <v>68</v>
      </c>
      <c r="EL25" s="38" t="s">
        <v>69</v>
      </c>
      <c r="EM25" s="38" t="s">
        <v>70</v>
      </c>
      <c r="EN25" s="38" t="s">
        <v>71</v>
      </c>
      <c r="EO25" s="38" t="s">
        <v>72</v>
      </c>
      <c r="EP25" s="38" t="s">
        <v>73</v>
      </c>
      <c r="EQ25" s="38" t="s">
        <v>74</v>
      </c>
      <c r="ER25" s="38" t="s">
        <v>75</v>
      </c>
      <c r="ES25" s="38" t="s">
        <v>76</v>
      </c>
      <c r="ET25" s="38" t="s">
        <v>77</v>
      </c>
      <c r="EU25" s="38" t="s">
        <v>78</v>
      </c>
      <c r="EV25" s="38" t="s">
        <v>79</v>
      </c>
      <c r="EW25" s="38" t="s">
        <v>80</v>
      </c>
      <c r="EX25" s="38" t="s">
        <v>81</v>
      </c>
      <c r="EY25" s="38" t="s">
        <v>82</v>
      </c>
      <c r="EZ25" s="38" t="s">
        <v>83</v>
      </c>
    </row>
    <row r="26" spans="1:255" ht="15">
      <c r="A26" s="28" t="s">
        <v>152</v>
      </c>
      <c r="B26" s="17"/>
      <c r="C26" s="64">
        <f>SUMIF($B$8:$B$20,A26,$G$8:$G$20)</f>
        <v>0</v>
      </c>
      <c r="D26" s="17"/>
      <c r="E26" s="17"/>
      <c r="F26" s="64">
        <f>SUMIF($B$9:$B$21,C26,$F$9:$F$21)</f>
        <v>0</v>
      </c>
      <c r="G26" s="17"/>
      <c r="H26" s="17"/>
      <c r="I26" s="17"/>
      <c r="J26" s="17"/>
      <c r="K26" s="17"/>
      <c r="L26" s="14"/>
      <c r="M26" s="3"/>
      <c r="N26" s="3">
        <v>1</v>
      </c>
      <c r="O26">
        <v>1</v>
      </c>
      <c r="P26" s="3" t="s">
        <v>86</v>
      </c>
      <c r="Q26" s="32" t="str">
        <f>B4</f>
        <v>6/30/20XX</v>
      </c>
      <c r="R26" s="3" t="s">
        <v>106</v>
      </c>
      <c r="S26" s="32" t="str">
        <f>Q26</f>
        <v>6/30/20XX</v>
      </c>
      <c r="T26" s="3">
        <v>13</v>
      </c>
      <c r="U26" s="3" t="s">
        <v>107</v>
      </c>
      <c r="V26" s="3" t="s">
        <v>108</v>
      </c>
      <c r="W26" s="3"/>
      <c r="X26" s="3" t="s">
        <v>109</v>
      </c>
      <c r="Y26" s="3"/>
      <c r="Z26" s="3"/>
      <c r="AA26" s="3"/>
      <c r="AB26" s="3">
        <v>40</v>
      </c>
      <c r="AC26" s="3" t="str">
        <f>LEFT(A26,8)</f>
        <v>10180000</v>
      </c>
      <c r="AD26" s="3"/>
      <c r="AE26" s="3"/>
      <c r="AF26" s="3">
        <f>C26</f>
        <v>0</v>
      </c>
      <c r="AG26" s="3"/>
      <c r="AH26" s="3"/>
      <c r="AI26" s="3"/>
      <c r="AJ26" s="35">
        <f>B2</f>
        <v>0</v>
      </c>
      <c r="AK26" s="3" t="str">
        <f>RIGHT(B4,4)&amp;"-A2"</f>
        <v>20XX-A2</v>
      </c>
      <c r="AL26" s="3"/>
      <c r="AM26" s="3" t="s">
        <v>110</v>
      </c>
      <c r="AN26" s="3"/>
      <c r="AO26" s="35">
        <f>B3</f>
        <v>0</v>
      </c>
      <c r="AP26" s="3"/>
      <c r="AQ26" s="3"/>
      <c r="AR26" s="3"/>
      <c r="AS26" s="3"/>
      <c r="AT26" s="3"/>
      <c r="AU26" s="3"/>
      <c r="AV26" s="3"/>
      <c r="AW26" s="3"/>
      <c r="AX26" s="3"/>
      <c r="AY26" s="3"/>
      <c r="AZ26" s="3" t="s">
        <v>145</v>
      </c>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v>1</v>
      </c>
      <c r="CI26">
        <v>2</v>
      </c>
      <c r="CJ26" s="31"/>
      <c r="CK26" s="65" t="str">
        <f t="shared" ref="CK26:CP26" si="4">Q26</f>
        <v>6/30/20XX</v>
      </c>
      <c r="CL26" s="65" t="str">
        <f t="shared" si="4"/>
        <v>Y0</v>
      </c>
      <c r="CM26" s="65" t="str">
        <f t="shared" si="4"/>
        <v>6/30/20XX</v>
      </c>
      <c r="CN26" s="65">
        <f t="shared" si="4"/>
        <v>13</v>
      </c>
      <c r="CO26" s="65" t="str">
        <f t="shared" si="4"/>
        <v>SOMS</v>
      </c>
      <c r="CP26" s="65" t="str">
        <f t="shared" si="4"/>
        <v>USD</v>
      </c>
      <c r="CQ26" s="65"/>
      <c r="CR26" s="65" t="str">
        <f>X26</f>
        <v>Investment Principal</v>
      </c>
      <c r="CS26" s="31"/>
      <c r="CT26" s="31"/>
      <c r="CU26" s="31"/>
      <c r="CV26" s="31">
        <v>50</v>
      </c>
      <c r="CW26" s="31"/>
      <c r="CX26" s="31"/>
      <c r="CY26" s="31"/>
      <c r="CZ26" s="31">
        <f>AF26</f>
        <v>0</v>
      </c>
      <c r="DA26" s="31"/>
      <c r="DB26" s="31"/>
      <c r="DC26" s="31"/>
      <c r="DD26" s="66">
        <f>AJ26</f>
        <v>0</v>
      </c>
      <c r="DE26" s="65" t="str">
        <f>AK26</f>
        <v>20XX-A2</v>
      </c>
      <c r="DF26" s="31"/>
      <c r="DG26" s="65" t="str">
        <f>AM26</f>
        <v>NRGRANT</v>
      </c>
      <c r="DH26" s="31"/>
      <c r="DI26" s="66">
        <f>AO26</f>
        <v>0</v>
      </c>
      <c r="DJ26" s="31"/>
      <c r="DK26" s="31"/>
      <c r="DL26" s="31">
        <f>AR26</f>
        <v>0</v>
      </c>
      <c r="DM26" s="31"/>
      <c r="DN26" s="31"/>
      <c r="DO26" s="31"/>
      <c r="DP26" s="31"/>
      <c r="DQ26" s="31"/>
      <c r="DR26" s="31"/>
      <c r="DS26" s="31"/>
      <c r="DT26" s="31" t="str">
        <f>AZ26</f>
        <v>AGYGAAP</v>
      </c>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row>
    <row r="27" spans="1:255" ht="13.5" customHeight="1">
      <c r="A27" s="28" t="s">
        <v>133</v>
      </c>
      <c r="B27" s="17"/>
      <c r="C27" s="64">
        <f>SUMIF($B$8:$B$20,A27,$G$8:$G$20)</f>
        <v>0</v>
      </c>
      <c r="E27" s="10"/>
      <c r="F27" s="64">
        <f>SUMIF($B$9:$B$21,C27,$F$9:$F$21)</f>
        <v>0</v>
      </c>
      <c r="G27" s="10"/>
      <c r="H27" s="10"/>
      <c r="I27" s="10"/>
      <c r="J27" s="10"/>
      <c r="K27" s="10"/>
      <c r="M27" s="3"/>
      <c r="N27" s="3">
        <f>N26+1</f>
        <v>2</v>
      </c>
      <c r="O27">
        <v>1</v>
      </c>
      <c r="P27" s="3" t="s">
        <v>86</v>
      </c>
      <c r="Q27" s="32"/>
      <c r="R27" s="3"/>
      <c r="S27" s="32"/>
      <c r="T27" s="3"/>
      <c r="U27" s="3"/>
      <c r="V27" s="3"/>
      <c r="W27" s="3"/>
      <c r="X27" s="3"/>
      <c r="Y27" s="3"/>
      <c r="Z27" s="3"/>
      <c r="AA27" s="3"/>
      <c r="AB27" s="3"/>
      <c r="AC27" s="3"/>
      <c r="AD27" s="3"/>
      <c r="AE27" s="3"/>
      <c r="AF27" s="3"/>
      <c r="AG27" s="3"/>
      <c r="AH27" s="3"/>
      <c r="AI27" s="3"/>
      <c r="AJ27" s="35"/>
      <c r="AK27" s="3"/>
      <c r="AL27" s="3"/>
      <c r="AM27" s="3"/>
      <c r="AN27" s="3"/>
      <c r="AO27" s="35"/>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P27" s="31"/>
      <c r="IQ27" s="31"/>
      <c r="IR27" s="31"/>
      <c r="IS27" s="31"/>
      <c r="IT27" s="31"/>
      <c r="IU27" s="31"/>
    </row>
    <row r="28" spans="1:255" ht="13.5" customHeight="1">
      <c r="A28" s="28" t="s">
        <v>146</v>
      </c>
      <c r="B28" s="17"/>
      <c r="C28" s="64">
        <f t="shared" ref="C28:C55" si="5">SUMIF($B$8:$B$20,A28,$G$8:$G$20)</f>
        <v>0</v>
      </c>
      <c r="E28" s="10"/>
      <c r="F28" s="64">
        <f t="shared" ref="F28:F55" si="6">SUMIF($B$9:$B$21,C28,$F$9:$F$21)</f>
        <v>0</v>
      </c>
      <c r="G28" s="10"/>
      <c r="H28" s="10"/>
      <c r="I28" s="10"/>
      <c r="J28" s="10"/>
      <c r="K28" s="10"/>
      <c r="M28" s="3"/>
      <c r="N28" s="3">
        <f>N27+1</f>
        <v>3</v>
      </c>
      <c r="O28">
        <v>1</v>
      </c>
      <c r="P28" s="3" t="s">
        <v>86</v>
      </c>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f>CH27+1</f>
        <v>1</v>
      </c>
      <c r="CI28">
        <v>2</v>
      </c>
    </row>
    <row r="29" spans="1:255" ht="13.5" customHeight="1">
      <c r="A29" s="28" t="s">
        <v>134</v>
      </c>
      <c r="B29" s="17"/>
      <c r="C29" s="64">
        <f t="shared" si="5"/>
        <v>0</v>
      </c>
      <c r="E29" s="10"/>
      <c r="F29" s="64">
        <f t="shared" si="6"/>
        <v>0</v>
      </c>
      <c r="G29" s="28"/>
      <c r="H29" s="10"/>
      <c r="I29" s="10"/>
      <c r="J29" s="10"/>
      <c r="K29" s="10"/>
      <c r="M29" s="3"/>
      <c r="N29" s="3">
        <f t="shared" ref="N29:N45" si="7">N28+1</f>
        <v>4</v>
      </c>
      <c r="O29">
        <v>1</v>
      </c>
      <c r="P29" s="3" t="s">
        <v>86</v>
      </c>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f t="shared" ref="CH29:CH45" si="8">CH28+1</f>
        <v>2</v>
      </c>
      <c r="CI29">
        <v>2</v>
      </c>
    </row>
    <row r="30" spans="1:255" ht="13.5" customHeight="1">
      <c r="A30" s="28" t="s">
        <v>135</v>
      </c>
      <c r="B30" s="17"/>
      <c r="C30" s="64">
        <f t="shared" si="5"/>
        <v>0</v>
      </c>
      <c r="E30" s="10"/>
      <c r="F30" s="64">
        <f t="shared" si="6"/>
        <v>0</v>
      </c>
      <c r="G30" s="10"/>
      <c r="H30" s="10"/>
      <c r="I30" s="10"/>
      <c r="J30" s="10"/>
      <c r="K30" s="10"/>
      <c r="M30" s="3"/>
      <c r="N30" s="3">
        <f t="shared" si="7"/>
        <v>5</v>
      </c>
      <c r="O30">
        <v>1</v>
      </c>
      <c r="P30" s="3" t="s">
        <v>86</v>
      </c>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f t="shared" si="8"/>
        <v>3</v>
      </c>
      <c r="CI30">
        <v>2</v>
      </c>
    </row>
    <row r="31" spans="1:255" ht="13.5" customHeight="1">
      <c r="A31" s="28" t="s">
        <v>136</v>
      </c>
      <c r="B31" s="17"/>
      <c r="C31" s="64">
        <f t="shared" si="5"/>
        <v>0</v>
      </c>
      <c r="E31" s="10"/>
      <c r="F31" s="64">
        <f t="shared" si="6"/>
        <v>0</v>
      </c>
      <c r="G31" s="10"/>
      <c r="H31" s="10"/>
      <c r="I31" s="10"/>
      <c r="J31" s="10"/>
      <c r="K31" s="10"/>
      <c r="M31" s="3"/>
      <c r="N31" s="3">
        <f t="shared" si="7"/>
        <v>6</v>
      </c>
      <c r="O31">
        <v>1</v>
      </c>
      <c r="P31" s="3" t="s">
        <v>86</v>
      </c>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f t="shared" si="8"/>
        <v>4</v>
      </c>
      <c r="CI31">
        <v>2</v>
      </c>
    </row>
    <row r="32" spans="1:255" ht="13.5" customHeight="1">
      <c r="A32" s="28" t="s">
        <v>137</v>
      </c>
      <c r="B32" s="17"/>
      <c r="C32" s="64">
        <f t="shared" si="5"/>
        <v>0</v>
      </c>
      <c r="E32" s="10"/>
      <c r="F32" s="64">
        <f t="shared" si="6"/>
        <v>0</v>
      </c>
      <c r="G32" s="10"/>
      <c r="H32" s="10"/>
      <c r="I32" s="10"/>
      <c r="J32" s="10"/>
      <c r="K32" s="10"/>
      <c r="M32" s="3"/>
      <c r="N32" s="3">
        <f t="shared" si="7"/>
        <v>7</v>
      </c>
      <c r="O32">
        <v>1</v>
      </c>
      <c r="P32" s="3" t="s">
        <v>86</v>
      </c>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f t="shared" si="8"/>
        <v>5</v>
      </c>
      <c r="CI32">
        <v>2</v>
      </c>
    </row>
    <row r="33" spans="1:87" ht="13.5" customHeight="1">
      <c r="A33" s="28" t="s">
        <v>138</v>
      </c>
      <c r="B33" s="17"/>
      <c r="C33" s="64">
        <f t="shared" si="5"/>
        <v>0</v>
      </c>
      <c r="E33" s="10"/>
      <c r="F33" s="64">
        <f t="shared" si="6"/>
        <v>0</v>
      </c>
      <c r="J33" s="10"/>
      <c r="K33" s="10"/>
      <c r="M33" s="3"/>
      <c r="N33" s="3">
        <f t="shared" si="7"/>
        <v>8</v>
      </c>
      <c r="O33">
        <v>1</v>
      </c>
      <c r="P33" s="3" t="s">
        <v>86</v>
      </c>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f t="shared" si="8"/>
        <v>6</v>
      </c>
      <c r="CI33">
        <v>2</v>
      </c>
    </row>
    <row r="34" spans="1:87" ht="13.5" customHeight="1">
      <c r="A34" s="28" t="s">
        <v>139</v>
      </c>
      <c r="B34" s="17"/>
      <c r="C34" s="64">
        <f t="shared" si="5"/>
        <v>0</v>
      </c>
      <c r="E34" s="10"/>
      <c r="F34" s="64">
        <f t="shared" si="6"/>
        <v>0</v>
      </c>
      <c r="J34" s="10"/>
      <c r="K34" s="10"/>
      <c r="M34" s="3"/>
      <c r="N34" s="3">
        <f t="shared" si="7"/>
        <v>9</v>
      </c>
      <c r="O34">
        <v>1</v>
      </c>
      <c r="P34" s="3" t="s">
        <v>86</v>
      </c>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f t="shared" si="8"/>
        <v>7</v>
      </c>
      <c r="CI34">
        <v>2</v>
      </c>
    </row>
    <row r="35" spans="1:87" ht="13.5" customHeight="1">
      <c r="A35" s="28" t="s">
        <v>140</v>
      </c>
      <c r="B35" s="17"/>
      <c r="C35" s="64">
        <f t="shared" si="5"/>
        <v>0</v>
      </c>
      <c r="E35" s="10"/>
      <c r="F35" s="64">
        <f t="shared" si="6"/>
        <v>0</v>
      </c>
      <c r="G35" s="10"/>
      <c r="H35" s="10"/>
      <c r="I35" s="10"/>
      <c r="J35" s="10"/>
      <c r="K35" s="10"/>
      <c r="M35" s="3"/>
      <c r="N35" s="3">
        <f t="shared" si="7"/>
        <v>10</v>
      </c>
      <c r="O35">
        <v>1</v>
      </c>
      <c r="P35" s="3" t="s">
        <v>86</v>
      </c>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f t="shared" si="8"/>
        <v>8</v>
      </c>
      <c r="CI35">
        <v>2</v>
      </c>
    </row>
    <row r="36" spans="1:87" ht="13.5" customHeight="1">
      <c r="A36" s="28" t="s">
        <v>141</v>
      </c>
      <c r="B36" s="17"/>
      <c r="C36" s="64">
        <f t="shared" si="5"/>
        <v>0</v>
      </c>
      <c r="D36" s="10"/>
      <c r="E36" s="10"/>
      <c r="F36" s="64">
        <f t="shared" si="6"/>
        <v>0</v>
      </c>
      <c r="G36" s="10"/>
      <c r="M36" s="3"/>
      <c r="N36" s="3">
        <f t="shared" si="7"/>
        <v>11</v>
      </c>
      <c r="O36">
        <v>1</v>
      </c>
      <c r="P36" s="3" t="s">
        <v>86</v>
      </c>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f t="shared" si="8"/>
        <v>9</v>
      </c>
      <c r="CI36">
        <v>2</v>
      </c>
    </row>
    <row r="37" spans="1:87" ht="13.5" customHeight="1">
      <c r="A37" s="28" t="s">
        <v>142</v>
      </c>
      <c r="B37" s="17"/>
      <c r="C37" s="64">
        <f t="shared" si="5"/>
        <v>0</v>
      </c>
      <c r="E37" s="10"/>
      <c r="F37" s="64">
        <f t="shared" si="6"/>
        <v>0</v>
      </c>
      <c r="G37" s="10"/>
      <c r="H37" s="10"/>
      <c r="I37" s="10"/>
      <c r="J37" s="10"/>
      <c r="K37" s="10"/>
      <c r="M37" s="3"/>
      <c r="N37" s="3">
        <f t="shared" si="7"/>
        <v>12</v>
      </c>
      <c r="O37">
        <v>1</v>
      </c>
      <c r="P37" s="3" t="s">
        <v>86</v>
      </c>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f t="shared" si="8"/>
        <v>10</v>
      </c>
      <c r="CI37">
        <v>2</v>
      </c>
    </row>
    <row r="38" spans="1:87" ht="13.5" customHeight="1">
      <c r="A38" s="28" t="s">
        <v>147</v>
      </c>
      <c r="B38" s="17"/>
      <c r="C38" s="64">
        <f t="shared" si="5"/>
        <v>0</v>
      </c>
      <c r="D38" s="10"/>
      <c r="E38" s="10"/>
      <c r="F38" s="64">
        <f t="shared" si="6"/>
        <v>0</v>
      </c>
      <c r="G38" s="10"/>
      <c r="H38" s="10"/>
      <c r="I38" s="10"/>
      <c r="J38" s="14"/>
      <c r="K38" s="14"/>
      <c r="M38" s="3"/>
      <c r="N38" s="3">
        <f t="shared" si="7"/>
        <v>13</v>
      </c>
      <c r="O38">
        <v>1</v>
      </c>
      <c r="P38" s="3" t="s">
        <v>86</v>
      </c>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f t="shared" si="8"/>
        <v>11</v>
      </c>
      <c r="CI38">
        <v>2</v>
      </c>
    </row>
    <row r="39" spans="1:87" ht="13.5" customHeight="1">
      <c r="A39" s="28" t="s">
        <v>87</v>
      </c>
      <c r="B39" s="64"/>
      <c r="C39" s="64">
        <f t="shared" si="5"/>
        <v>0</v>
      </c>
      <c r="D39" s="10"/>
      <c r="E39" s="10"/>
      <c r="F39" s="64">
        <f t="shared" si="6"/>
        <v>0</v>
      </c>
      <c r="G39" s="10"/>
      <c r="H39" s="10"/>
      <c r="I39" s="10"/>
      <c r="M39" s="3"/>
      <c r="N39" s="3">
        <f t="shared" si="7"/>
        <v>14</v>
      </c>
      <c r="O39">
        <v>1</v>
      </c>
      <c r="P39" s="3" t="s">
        <v>86</v>
      </c>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f t="shared" si="8"/>
        <v>12</v>
      </c>
      <c r="CI39">
        <v>2</v>
      </c>
    </row>
    <row r="40" spans="1:87" ht="13.5" customHeight="1">
      <c r="A40" s="28" t="s">
        <v>88</v>
      </c>
      <c r="B40" s="64"/>
      <c r="C40" s="64">
        <f t="shared" si="5"/>
        <v>0</v>
      </c>
      <c r="E40" s="10"/>
      <c r="F40" s="64">
        <f t="shared" si="6"/>
        <v>0</v>
      </c>
      <c r="N40" s="3">
        <f t="shared" si="7"/>
        <v>15</v>
      </c>
      <c r="O40">
        <v>1</v>
      </c>
      <c r="P40" s="3" t="s">
        <v>86</v>
      </c>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f t="shared" si="8"/>
        <v>13</v>
      </c>
      <c r="CI40">
        <v>2</v>
      </c>
    </row>
    <row r="41" spans="1:87" ht="13.5" customHeight="1">
      <c r="A41" s="28" t="s">
        <v>89</v>
      </c>
      <c r="B41" s="64"/>
      <c r="C41" s="64">
        <f t="shared" si="5"/>
        <v>0</v>
      </c>
      <c r="E41" s="10"/>
      <c r="F41" s="64">
        <f t="shared" si="6"/>
        <v>0</v>
      </c>
      <c r="N41" s="3">
        <f t="shared" si="7"/>
        <v>16</v>
      </c>
      <c r="O41">
        <v>1</v>
      </c>
      <c r="P41" s="3" t="s">
        <v>86</v>
      </c>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f t="shared" si="8"/>
        <v>14</v>
      </c>
      <c r="CI41">
        <v>2</v>
      </c>
    </row>
    <row r="42" spans="1:87" ht="13.5" customHeight="1">
      <c r="A42" s="28" t="s">
        <v>90</v>
      </c>
      <c r="B42" s="64"/>
      <c r="C42" s="64">
        <f t="shared" si="5"/>
        <v>0</v>
      </c>
      <c r="E42" s="10"/>
      <c r="F42" s="64">
        <f t="shared" si="6"/>
        <v>0</v>
      </c>
      <c r="N42" s="3">
        <f t="shared" si="7"/>
        <v>17</v>
      </c>
      <c r="O42">
        <v>1</v>
      </c>
      <c r="P42" s="3" t="s">
        <v>86</v>
      </c>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f t="shared" si="8"/>
        <v>15</v>
      </c>
      <c r="CI42">
        <v>2</v>
      </c>
    </row>
    <row r="43" spans="1:87" ht="13.5" customHeight="1">
      <c r="A43" s="28" t="s">
        <v>91</v>
      </c>
      <c r="B43" s="64"/>
      <c r="C43" s="64">
        <f t="shared" si="5"/>
        <v>0</v>
      </c>
      <c r="E43" s="10"/>
      <c r="F43" s="64">
        <f t="shared" si="6"/>
        <v>0</v>
      </c>
      <c r="N43" s="3">
        <f t="shared" si="7"/>
        <v>18</v>
      </c>
      <c r="O43">
        <v>1</v>
      </c>
      <c r="P43" s="3" t="s">
        <v>86</v>
      </c>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f t="shared" si="8"/>
        <v>16</v>
      </c>
      <c r="CI43">
        <v>2</v>
      </c>
    </row>
    <row r="44" spans="1:87" ht="13.5" thickBot="1">
      <c r="A44" s="28" t="s">
        <v>92</v>
      </c>
      <c r="B44" s="64"/>
      <c r="C44" s="64">
        <f t="shared" si="5"/>
        <v>0</v>
      </c>
      <c r="F44" s="64">
        <f t="shared" si="6"/>
        <v>0</v>
      </c>
      <c r="J44" s="21"/>
      <c r="K44" s="21"/>
      <c r="L44" s="21"/>
      <c r="M44" s="25"/>
      <c r="N44" s="3">
        <f t="shared" si="7"/>
        <v>19</v>
      </c>
      <c r="O44">
        <v>1</v>
      </c>
      <c r="P44" s="3" t="s">
        <v>86</v>
      </c>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f t="shared" si="8"/>
        <v>17</v>
      </c>
      <c r="CI44">
        <v>2</v>
      </c>
    </row>
    <row r="45" spans="1:87" ht="13.5" thickTop="1">
      <c r="A45" s="28" t="s">
        <v>93</v>
      </c>
      <c r="B45" s="64"/>
      <c r="C45" s="64">
        <f t="shared" si="5"/>
        <v>0</v>
      </c>
      <c r="F45" s="64">
        <f t="shared" si="6"/>
        <v>0</v>
      </c>
      <c r="J45" s="10"/>
      <c r="K45" s="10"/>
      <c r="L45" s="27" t="s">
        <v>7</v>
      </c>
      <c r="N45" s="3">
        <f t="shared" si="7"/>
        <v>20</v>
      </c>
      <c r="O45">
        <v>1</v>
      </c>
      <c r="P45" s="3" t="s">
        <v>86</v>
      </c>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f t="shared" si="8"/>
        <v>18</v>
      </c>
      <c r="CI45">
        <v>2</v>
      </c>
    </row>
    <row r="46" spans="1:87">
      <c r="A46" s="28" t="s">
        <v>94</v>
      </c>
      <c r="B46" s="64"/>
      <c r="C46" s="64">
        <f t="shared" si="5"/>
        <v>0</v>
      </c>
      <c r="F46" s="64">
        <f t="shared" si="6"/>
        <v>0</v>
      </c>
      <c r="N46" s="3"/>
      <c r="O46" s="3"/>
    </row>
    <row r="47" spans="1:87">
      <c r="A47" s="28" t="s">
        <v>95</v>
      </c>
      <c r="B47" s="10"/>
      <c r="C47" s="64">
        <f t="shared" si="5"/>
        <v>0</v>
      </c>
      <c r="F47" s="64">
        <f t="shared" si="6"/>
        <v>0</v>
      </c>
      <c r="N47" s="3"/>
      <c r="O47" s="3"/>
    </row>
    <row r="48" spans="1:87">
      <c r="A48" s="28" t="s">
        <v>96</v>
      </c>
      <c r="B48" s="10"/>
      <c r="C48" s="64">
        <f t="shared" si="5"/>
        <v>0</v>
      </c>
      <c r="F48" s="64">
        <f t="shared" si="6"/>
        <v>0</v>
      </c>
      <c r="N48" s="3"/>
      <c r="O48" s="3"/>
    </row>
    <row r="49" spans="1:15">
      <c r="A49" s="28" t="s">
        <v>97</v>
      </c>
      <c r="B49" s="10"/>
      <c r="C49" s="64">
        <f t="shared" si="5"/>
        <v>0</v>
      </c>
      <c r="F49" s="64">
        <f t="shared" si="6"/>
        <v>0</v>
      </c>
      <c r="N49" s="3"/>
      <c r="O49" s="3"/>
    </row>
    <row r="50" spans="1:15">
      <c r="A50" s="28" t="s">
        <v>98</v>
      </c>
      <c r="B50" s="10"/>
      <c r="C50" s="64">
        <f t="shared" si="5"/>
        <v>0</v>
      </c>
      <c r="F50" s="64">
        <f t="shared" si="6"/>
        <v>0</v>
      </c>
      <c r="N50" s="3"/>
      <c r="O50" s="3"/>
    </row>
    <row r="51" spans="1:15">
      <c r="A51" s="28" t="s">
        <v>148</v>
      </c>
      <c r="B51" s="10"/>
      <c r="C51" s="64">
        <f t="shared" si="5"/>
        <v>0</v>
      </c>
      <c r="F51" s="64">
        <f t="shared" si="6"/>
        <v>0</v>
      </c>
      <c r="N51" s="3"/>
      <c r="O51" s="3"/>
    </row>
    <row r="52" spans="1:15">
      <c r="A52" s="28" t="s">
        <v>99</v>
      </c>
      <c r="B52" s="64"/>
      <c r="C52" s="64">
        <f t="shared" si="5"/>
        <v>0</v>
      </c>
      <c r="F52" s="64">
        <f t="shared" si="6"/>
        <v>0</v>
      </c>
      <c r="N52" s="3"/>
      <c r="O52" s="3"/>
    </row>
    <row r="53" spans="1:15">
      <c r="A53" s="28" t="s">
        <v>100</v>
      </c>
      <c r="B53" s="64"/>
      <c r="C53" s="64">
        <f t="shared" si="5"/>
        <v>0</v>
      </c>
      <c r="F53" s="64">
        <f t="shared" si="6"/>
        <v>0</v>
      </c>
      <c r="N53" s="3"/>
      <c r="O53" s="3"/>
    </row>
    <row r="54" spans="1:15">
      <c r="A54" s="28" t="s">
        <v>101</v>
      </c>
      <c r="B54" s="64"/>
      <c r="C54" s="64">
        <f t="shared" si="5"/>
        <v>0</v>
      </c>
      <c r="F54" s="64">
        <f t="shared" si="6"/>
        <v>0</v>
      </c>
      <c r="N54" s="3"/>
      <c r="O54" s="3"/>
    </row>
    <row r="55" spans="1:15">
      <c r="A55" s="28" t="s">
        <v>102</v>
      </c>
      <c r="B55" s="64"/>
      <c r="C55" s="64">
        <f t="shared" si="5"/>
        <v>0</v>
      </c>
      <c r="F55" s="64">
        <f t="shared" si="6"/>
        <v>0</v>
      </c>
      <c r="N55" s="3"/>
      <c r="O55" s="3"/>
    </row>
    <row r="56" spans="1:15">
      <c r="N56" s="3"/>
      <c r="O56" s="3"/>
    </row>
    <row r="57" spans="1:15">
      <c r="N57" s="3"/>
      <c r="O57" s="3"/>
    </row>
    <row r="58" spans="1:15">
      <c r="N58" s="3"/>
      <c r="O58" s="3"/>
    </row>
    <row r="59" spans="1:15">
      <c r="N59" s="3"/>
      <c r="O59" s="3"/>
    </row>
    <row r="60" spans="1:15">
      <c r="N60" s="3"/>
      <c r="O60" s="3"/>
    </row>
    <row r="61" spans="1:15">
      <c r="N61" s="3"/>
      <c r="O61" s="3"/>
    </row>
    <row r="62" spans="1:15">
      <c r="N62" s="3"/>
      <c r="O62" s="3"/>
    </row>
    <row r="63" spans="1:15">
      <c r="N63" s="3"/>
      <c r="O63" s="3"/>
    </row>
  </sheetData>
  <mergeCells count="2">
    <mergeCell ref="F7:J7"/>
    <mergeCell ref="C5:F5"/>
  </mergeCells>
  <dataValidations count="1">
    <dataValidation type="list" allowBlank="1" showInputMessage="1" showErrorMessage="1" sqref="B9:B20" xr:uid="{00000000-0002-0000-0100-000000000000}">
      <formula1>$A$26:$A$55</formula1>
    </dataValidation>
  </dataValidations>
  <pageMargins left="0.5" right="0.5" top="0.5" bottom="0.5" header="0.5" footer="0.5"/>
  <pageSetup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Schedule 27.30.15</vt:lpstr>
      <vt:lpstr>'Schedule 27.30.15'!Print_Area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Dianne Sturgis</dc:creator>
  <cp:lastModifiedBy>Karen Harris</cp:lastModifiedBy>
  <cp:lastPrinted>2019-05-16T21:40:18Z</cp:lastPrinted>
  <dcterms:created xsi:type="dcterms:W3CDTF">2009-01-20T22:25:28Z</dcterms:created>
  <dcterms:modified xsi:type="dcterms:W3CDTF">2022-11-18T19:26:31Z</dcterms:modified>
</cp:coreProperties>
</file>