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Financial Reporting Forms\"/>
    </mc:Choice>
  </mc:AlternateContent>
  <xr:revisionPtr revIDLastSave="0" documentId="8_{9B7CABD6-459C-4DC0-8CDD-30EE2339922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ons" sheetId="2" r:id="rId1"/>
    <sheet name="Schedule 27.30.10" sheetId="1" r:id="rId2"/>
  </sheets>
  <definedNames>
    <definedName name="_xlnm.Print_Area" localSheetId="1">'Schedule 27.30.10'!$A$1:$I$71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5" i="1" l="1"/>
  <c r="AM15" i="1"/>
  <c r="AE15" i="1"/>
  <c r="X15" i="1"/>
  <c r="S15" i="1"/>
  <c r="Q15" i="1"/>
  <c r="P15" i="1"/>
  <c r="O15" i="1"/>
  <c r="M15" i="1"/>
  <c r="AM14" i="1"/>
  <c r="AJ14" i="1"/>
  <c r="AJ15" i="1" s="1"/>
  <c r="AH14" i="1"/>
  <c r="AH15" i="1" s="1"/>
  <c r="AE14" i="1"/>
  <c r="AD14" i="1"/>
  <c r="AC14" i="1"/>
  <c r="AB14" i="1"/>
  <c r="AA14" i="1"/>
  <c r="AA15" i="1" s="1"/>
  <c r="X14" i="1"/>
  <c r="W14" i="1"/>
  <c r="W15" i="1" s="1"/>
  <c r="AU29" i="1" l="1"/>
  <c r="X29" i="1"/>
  <c r="W29" i="1"/>
  <c r="S29" i="1"/>
  <c r="Q29" i="1"/>
  <c r="P29" i="1"/>
  <c r="O29" i="1"/>
  <c r="M29" i="1"/>
  <c r="AM28" i="1"/>
  <c r="AM29" i="1" s="1"/>
  <c r="AJ28" i="1"/>
  <c r="AJ29" i="1" s="1"/>
  <c r="AH28" i="1"/>
  <c r="AH29" i="1" s="1"/>
  <c r="AE28" i="1"/>
  <c r="AE29" i="1" s="1"/>
  <c r="AD28" i="1"/>
  <c r="AC28" i="1"/>
  <c r="AB28" i="1"/>
  <c r="AA28" i="1"/>
  <c r="AA29" i="1" s="1"/>
  <c r="X28" i="1"/>
  <c r="W28" i="1"/>
  <c r="AU27" i="1"/>
  <c r="X27" i="1"/>
  <c r="W27" i="1"/>
  <c r="S27" i="1"/>
  <c r="Q27" i="1"/>
  <c r="P27" i="1"/>
  <c r="O27" i="1"/>
  <c r="M27" i="1"/>
  <c r="AM26" i="1"/>
  <c r="AM27" i="1" s="1"/>
  <c r="AJ26" i="1"/>
  <c r="AJ27" i="1" s="1"/>
  <c r="AH26" i="1"/>
  <c r="AH27" i="1" s="1"/>
  <c r="AE26" i="1"/>
  <c r="AE27" i="1" s="1"/>
  <c r="AD26" i="1"/>
  <c r="AC26" i="1"/>
  <c r="AB26" i="1"/>
  <c r="AA26" i="1"/>
  <c r="AA27" i="1" s="1"/>
  <c r="X26" i="1"/>
  <c r="W26" i="1"/>
  <c r="AU25" i="1"/>
  <c r="X25" i="1"/>
  <c r="S25" i="1"/>
  <c r="Q25" i="1"/>
  <c r="P25" i="1"/>
  <c r="O25" i="1"/>
  <c r="M25" i="1"/>
  <c r="AM24" i="1"/>
  <c r="AM25" i="1" s="1"/>
  <c r="AJ24" i="1"/>
  <c r="AJ25" i="1" s="1"/>
  <c r="AH24" i="1"/>
  <c r="AH25" i="1" s="1"/>
  <c r="AE24" i="1"/>
  <c r="AE25" i="1" s="1"/>
  <c r="AD24" i="1"/>
  <c r="AC24" i="1"/>
  <c r="AB24" i="1"/>
  <c r="AA24" i="1"/>
  <c r="AA25" i="1" s="1"/>
  <c r="X24" i="1"/>
  <c r="W24" i="1"/>
  <c r="W25" i="1" s="1"/>
  <c r="AU23" i="1"/>
  <c r="AA23" i="1"/>
  <c r="X23" i="1"/>
  <c r="S23" i="1"/>
  <c r="Q23" i="1"/>
  <c r="P23" i="1"/>
  <c r="O23" i="1"/>
  <c r="M23" i="1"/>
  <c r="AM22" i="1"/>
  <c r="AM23" i="1" s="1"/>
  <c r="AJ22" i="1"/>
  <c r="AJ23" i="1" s="1"/>
  <c r="AH22" i="1"/>
  <c r="AH23" i="1" s="1"/>
  <c r="AE22" i="1"/>
  <c r="AE23" i="1" s="1"/>
  <c r="AD22" i="1"/>
  <c r="AC22" i="1"/>
  <c r="AB22" i="1"/>
  <c r="AA22" i="1"/>
  <c r="X22" i="1"/>
  <c r="W22" i="1"/>
  <c r="W23" i="1" s="1"/>
  <c r="AU21" i="1"/>
  <c r="AH21" i="1"/>
  <c r="X21" i="1"/>
  <c r="S21" i="1"/>
  <c r="Q21" i="1"/>
  <c r="P21" i="1"/>
  <c r="O21" i="1"/>
  <c r="M21" i="1"/>
  <c r="AM20" i="1"/>
  <c r="AM21" i="1" s="1"/>
  <c r="AJ20" i="1"/>
  <c r="AJ21" i="1" s="1"/>
  <c r="AH20" i="1"/>
  <c r="AE20" i="1"/>
  <c r="AE21" i="1" s="1"/>
  <c r="AD20" i="1"/>
  <c r="AC20" i="1"/>
  <c r="AB20" i="1"/>
  <c r="AA20" i="1"/>
  <c r="AA21" i="1" s="1"/>
  <c r="X20" i="1"/>
  <c r="W20" i="1"/>
  <c r="W21" i="1" s="1"/>
  <c r="AU19" i="1"/>
  <c r="AJ19" i="1"/>
  <c r="AE19" i="1"/>
  <c r="X19" i="1"/>
  <c r="S19" i="1"/>
  <c r="Q19" i="1"/>
  <c r="P19" i="1"/>
  <c r="O19" i="1"/>
  <c r="M19" i="1"/>
  <c r="AM18" i="1"/>
  <c r="AM19" i="1" s="1"/>
  <c r="AJ18" i="1"/>
  <c r="AH18" i="1"/>
  <c r="AH19" i="1" s="1"/>
  <c r="AE18" i="1"/>
  <c r="AD18" i="1"/>
  <c r="AC18" i="1"/>
  <c r="AB18" i="1"/>
  <c r="AA18" i="1"/>
  <c r="AA19" i="1" s="1"/>
  <c r="X18" i="1"/>
  <c r="W18" i="1"/>
  <c r="W19" i="1" s="1"/>
  <c r="AU17" i="1"/>
  <c r="AE17" i="1"/>
  <c r="X17" i="1"/>
  <c r="S17" i="1"/>
  <c r="Q17" i="1"/>
  <c r="P17" i="1"/>
  <c r="O17" i="1"/>
  <c r="M17" i="1"/>
  <c r="AM16" i="1"/>
  <c r="AM17" i="1" s="1"/>
  <c r="AJ16" i="1"/>
  <c r="AJ17" i="1" s="1"/>
  <c r="AH16" i="1"/>
  <c r="AH17" i="1" s="1"/>
  <c r="AE16" i="1"/>
  <c r="AD16" i="1"/>
  <c r="AC16" i="1"/>
  <c r="AB16" i="1"/>
  <c r="AA16" i="1"/>
  <c r="AA17" i="1" s="1"/>
  <c r="X16" i="1"/>
  <c r="W16" i="1"/>
  <c r="W17" i="1" s="1"/>
  <c r="F56" i="1"/>
  <c r="F66" i="1" l="1"/>
  <c r="F65" i="1"/>
  <c r="F64" i="1"/>
  <c r="F63" i="1"/>
  <c r="F62" i="1"/>
  <c r="F61" i="1"/>
  <c r="F60" i="1"/>
  <c r="F59" i="1"/>
  <c r="F58" i="1"/>
  <c r="F57" i="1"/>
  <c r="D68" i="1" l="1"/>
  <c r="E68" i="1"/>
  <c r="G57" i="1"/>
  <c r="G56" i="1"/>
  <c r="G64" i="1" l="1"/>
  <c r="E51" i="1"/>
  <c r="G62" i="1" l="1"/>
  <c r="G61" i="1"/>
  <c r="G60" i="1"/>
  <c r="G59" i="1"/>
  <c r="G63" i="1"/>
  <c r="AF8" i="1"/>
  <c r="R8" i="1"/>
  <c r="G58" i="1" l="1"/>
  <c r="G66" i="1"/>
  <c r="G65" i="1"/>
  <c r="L8" i="1"/>
  <c r="N8" i="1" s="1"/>
  <c r="N9" i="1" s="1"/>
  <c r="W8" i="1"/>
  <c r="W9" i="1" s="1"/>
  <c r="X8" i="1"/>
  <c r="AA8" i="1"/>
  <c r="AA9" i="1" s="1"/>
  <c r="AB8" i="1"/>
  <c r="AC8" i="1"/>
  <c r="AD8" i="1"/>
  <c r="AE8" i="1"/>
  <c r="AE9" i="1" s="1"/>
  <c r="AH8" i="1"/>
  <c r="AH9" i="1" s="1"/>
  <c r="AJ8" i="1"/>
  <c r="AJ9" i="1" s="1"/>
  <c r="AM8" i="1"/>
  <c r="AM9" i="1" s="1"/>
  <c r="M9" i="1"/>
  <c r="O9" i="1"/>
  <c r="P9" i="1"/>
  <c r="Q9" i="1"/>
  <c r="R9" i="1"/>
  <c r="R10" i="1" s="1"/>
  <c r="R11" i="1" s="1"/>
  <c r="R22" i="1" s="1"/>
  <c r="R23" i="1" s="1"/>
  <c r="R24" i="1" s="1"/>
  <c r="R25" i="1" s="1"/>
  <c r="R26" i="1" s="1"/>
  <c r="R27" i="1" s="1"/>
  <c r="R28" i="1" s="1"/>
  <c r="R29" i="1" s="1"/>
  <c r="S9" i="1"/>
  <c r="X9" i="1"/>
  <c r="AF9" i="1"/>
  <c r="AF10" i="1" s="1"/>
  <c r="AF11" i="1" s="1"/>
  <c r="AF22" i="1" s="1"/>
  <c r="AF23" i="1" s="1"/>
  <c r="AF24" i="1" s="1"/>
  <c r="AF25" i="1" s="1"/>
  <c r="AF26" i="1" s="1"/>
  <c r="AF27" i="1" s="1"/>
  <c r="AF28" i="1" s="1"/>
  <c r="AF29" i="1" s="1"/>
  <c r="AU9" i="1"/>
  <c r="W10" i="1"/>
  <c r="W11" i="1" s="1"/>
  <c r="X10" i="1"/>
  <c r="AA10" i="1"/>
  <c r="AA11" i="1" s="1"/>
  <c r="AB10" i="1"/>
  <c r="AC10" i="1"/>
  <c r="AD10" i="1"/>
  <c r="AE10" i="1"/>
  <c r="AE11" i="1" s="1"/>
  <c r="AH10" i="1"/>
  <c r="AH11" i="1" s="1"/>
  <c r="AJ10" i="1"/>
  <c r="AJ11" i="1" s="1"/>
  <c r="AM10" i="1"/>
  <c r="AM11" i="1" s="1"/>
  <c r="M11" i="1"/>
  <c r="O11" i="1"/>
  <c r="P11" i="1"/>
  <c r="Q11" i="1"/>
  <c r="S11" i="1"/>
  <c r="X11" i="1"/>
  <c r="AU11" i="1"/>
  <c r="L9" i="1" l="1"/>
  <c r="L10" i="1" s="1"/>
  <c r="N10" i="1" s="1"/>
  <c r="N11" i="1" s="1"/>
  <c r="G68" i="1"/>
  <c r="L11" i="1"/>
  <c r="L22" i="1" s="1"/>
  <c r="N22" i="1" l="1"/>
  <c r="N23" i="1" s="1"/>
  <c r="L23" i="1"/>
  <c r="L24" i="1" s="1"/>
  <c r="F68" i="1"/>
  <c r="AU49" i="1"/>
  <c r="X49" i="1"/>
  <c r="S49" i="1"/>
  <c r="Q49" i="1"/>
  <c r="P49" i="1"/>
  <c r="O49" i="1"/>
  <c r="M49" i="1"/>
  <c r="AM48" i="1"/>
  <c r="AM49" i="1" s="1"/>
  <c r="AJ48" i="1"/>
  <c r="AJ49" i="1" s="1"/>
  <c r="AH48" i="1"/>
  <c r="AH49" i="1" s="1"/>
  <c r="AE48" i="1"/>
  <c r="AE49" i="1" s="1"/>
  <c r="AD48" i="1"/>
  <c r="AC48" i="1"/>
  <c r="AB48" i="1"/>
  <c r="AA48" i="1"/>
  <c r="AA49" i="1" s="1"/>
  <c r="X48" i="1"/>
  <c r="W48" i="1"/>
  <c r="W49" i="1" s="1"/>
  <c r="AU47" i="1"/>
  <c r="X47" i="1"/>
  <c r="S47" i="1"/>
  <c r="Q47" i="1"/>
  <c r="P47" i="1"/>
  <c r="O47" i="1"/>
  <c r="M47" i="1"/>
  <c r="AM46" i="1"/>
  <c r="AM47" i="1" s="1"/>
  <c r="AJ46" i="1"/>
  <c r="AJ47" i="1" s="1"/>
  <c r="AH46" i="1"/>
  <c r="AH47" i="1" s="1"/>
  <c r="AE46" i="1"/>
  <c r="AE47" i="1" s="1"/>
  <c r="AD46" i="1"/>
  <c r="AC46" i="1"/>
  <c r="AB46" i="1"/>
  <c r="AA46" i="1"/>
  <c r="AA47" i="1" s="1"/>
  <c r="X46" i="1"/>
  <c r="W46" i="1"/>
  <c r="W47" i="1" s="1"/>
  <c r="AU45" i="1"/>
  <c r="X45" i="1"/>
  <c r="S45" i="1"/>
  <c r="Q45" i="1"/>
  <c r="P45" i="1"/>
  <c r="O45" i="1"/>
  <c r="M45" i="1"/>
  <c r="AM44" i="1"/>
  <c r="AM45" i="1" s="1"/>
  <c r="AJ44" i="1"/>
  <c r="AJ45" i="1" s="1"/>
  <c r="AH44" i="1"/>
  <c r="AH45" i="1" s="1"/>
  <c r="AE44" i="1"/>
  <c r="AE45" i="1" s="1"/>
  <c r="AD44" i="1"/>
  <c r="AC44" i="1"/>
  <c r="AB44" i="1"/>
  <c r="AA44" i="1"/>
  <c r="AA45" i="1" s="1"/>
  <c r="X44" i="1"/>
  <c r="W44" i="1"/>
  <c r="W45" i="1" s="1"/>
  <c r="AU43" i="1"/>
  <c r="X43" i="1"/>
  <c r="S43" i="1"/>
  <c r="Q43" i="1"/>
  <c r="P43" i="1"/>
  <c r="O43" i="1"/>
  <c r="M43" i="1"/>
  <c r="AM42" i="1"/>
  <c r="AM43" i="1" s="1"/>
  <c r="AJ42" i="1"/>
  <c r="AJ43" i="1" s="1"/>
  <c r="AH42" i="1"/>
  <c r="AH43" i="1" s="1"/>
  <c r="AE42" i="1"/>
  <c r="AE43" i="1" s="1"/>
  <c r="AD42" i="1"/>
  <c r="AC42" i="1"/>
  <c r="AB42" i="1"/>
  <c r="AA42" i="1"/>
  <c r="AA43" i="1" s="1"/>
  <c r="X42" i="1"/>
  <c r="W42" i="1"/>
  <c r="W43" i="1" s="1"/>
  <c r="AU41" i="1"/>
  <c r="X41" i="1"/>
  <c r="S41" i="1"/>
  <c r="Q41" i="1"/>
  <c r="P41" i="1"/>
  <c r="O41" i="1"/>
  <c r="M41" i="1"/>
  <c r="AM40" i="1"/>
  <c r="AM41" i="1" s="1"/>
  <c r="AJ40" i="1"/>
  <c r="AJ41" i="1" s="1"/>
  <c r="AH40" i="1"/>
  <c r="AH41" i="1" s="1"/>
  <c r="AE40" i="1"/>
  <c r="AE41" i="1" s="1"/>
  <c r="AD40" i="1"/>
  <c r="AC40" i="1"/>
  <c r="AB40" i="1"/>
  <c r="AA40" i="1"/>
  <c r="AA41" i="1" s="1"/>
  <c r="X40" i="1"/>
  <c r="W40" i="1"/>
  <c r="W41" i="1" s="1"/>
  <c r="AU39" i="1"/>
  <c r="X39" i="1"/>
  <c r="S39" i="1"/>
  <c r="Q39" i="1"/>
  <c r="P39" i="1"/>
  <c r="O39" i="1"/>
  <c r="M39" i="1"/>
  <c r="AM38" i="1"/>
  <c r="AM39" i="1" s="1"/>
  <c r="AJ38" i="1"/>
  <c r="AJ39" i="1" s="1"/>
  <c r="AH38" i="1"/>
  <c r="AH39" i="1" s="1"/>
  <c r="AE38" i="1"/>
  <c r="AE39" i="1" s="1"/>
  <c r="AD38" i="1"/>
  <c r="AC38" i="1"/>
  <c r="AB38" i="1"/>
  <c r="AA38" i="1"/>
  <c r="AA39" i="1" s="1"/>
  <c r="X38" i="1"/>
  <c r="W38" i="1"/>
  <c r="W39" i="1" s="1"/>
  <c r="AU37" i="1"/>
  <c r="X37" i="1"/>
  <c r="S37" i="1"/>
  <c r="Q37" i="1"/>
  <c r="P37" i="1"/>
  <c r="O37" i="1"/>
  <c r="M37" i="1"/>
  <c r="AM36" i="1"/>
  <c r="AM37" i="1" s="1"/>
  <c r="AJ36" i="1"/>
  <c r="AJ37" i="1" s="1"/>
  <c r="AH36" i="1"/>
  <c r="AH37" i="1" s="1"/>
  <c r="AE36" i="1"/>
  <c r="AE37" i="1" s="1"/>
  <c r="AD36" i="1"/>
  <c r="AC36" i="1"/>
  <c r="AB36" i="1"/>
  <c r="AA36" i="1"/>
  <c r="AA37" i="1" s="1"/>
  <c r="X36" i="1"/>
  <c r="W36" i="1"/>
  <c r="W37" i="1" s="1"/>
  <c r="AU35" i="1"/>
  <c r="X35" i="1"/>
  <c r="S35" i="1"/>
  <c r="Q35" i="1"/>
  <c r="P35" i="1"/>
  <c r="O35" i="1"/>
  <c r="M35" i="1"/>
  <c r="AM34" i="1"/>
  <c r="AM35" i="1" s="1"/>
  <c r="AJ34" i="1"/>
  <c r="AJ35" i="1" s="1"/>
  <c r="AH34" i="1"/>
  <c r="AH35" i="1" s="1"/>
  <c r="AE34" i="1"/>
  <c r="AE35" i="1" s="1"/>
  <c r="AD34" i="1"/>
  <c r="AC34" i="1"/>
  <c r="AB34" i="1"/>
  <c r="AA34" i="1"/>
  <c r="AA35" i="1" s="1"/>
  <c r="X34" i="1"/>
  <c r="W34" i="1"/>
  <c r="W35" i="1" s="1"/>
  <c r="AU33" i="1"/>
  <c r="X33" i="1"/>
  <c r="S33" i="1"/>
  <c r="Q33" i="1"/>
  <c r="P33" i="1"/>
  <c r="O33" i="1"/>
  <c r="M33" i="1"/>
  <c r="AM32" i="1"/>
  <c r="AM33" i="1" s="1"/>
  <c r="AJ32" i="1"/>
  <c r="AJ33" i="1" s="1"/>
  <c r="AH32" i="1"/>
  <c r="AH33" i="1" s="1"/>
  <c r="AE32" i="1"/>
  <c r="AE33" i="1" s="1"/>
  <c r="AD32" i="1"/>
  <c r="AC32" i="1"/>
  <c r="AB32" i="1"/>
  <c r="AA32" i="1"/>
  <c r="AA33" i="1" s="1"/>
  <c r="X32" i="1"/>
  <c r="W32" i="1"/>
  <c r="W33" i="1" s="1"/>
  <c r="AU31" i="1"/>
  <c r="X31" i="1"/>
  <c r="S31" i="1"/>
  <c r="Q31" i="1"/>
  <c r="P31" i="1"/>
  <c r="O31" i="1"/>
  <c r="M31" i="1"/>
  <c r="AM30" i="1"/>
  <c r="AM31" i="1" s="1"/>
  <c r="AJ30" i="1"/>
  <c r="AJ31" i="1" s="1"/>
  <c r="AH30" i="1"/>
  <c r="AH31" i="1" s="1"/>
  <c r="AE30" i="1"/>
  <c r="AE31" i="1" s="1"/>
  <c r="AD30" i="1"/>
  <c r="AC30" i="1"/>
  <c r="AB30" i="1"/>
  <c r="AA30" i="1"/>
  <c r="AA31" i="1" s="1"/>
  <c r="X30" i="1"/>
  <c r="W30" i="1"/>
  <c r="W31" i="1" s="1"/>
  <c r="AU13" i="1"/>
  <c r="X13" i="1"/>
  <c r="S13" i="1"/>
  <c r="Q13" i="1"/>
  <c r="P13" i="1"/>
  <c r="O13" i="1"/>
  <c r="M13" i="1"/>
  <c r="AM12" i="1"/>
  <c r="AM13" i="1" s="1"/>
  <c r="AJ12" i="1"/>
  <c r="AJ13" i="1" s="1"/>
  <c r="AH12" i="1"/>
  <c r="AH13" i="1" s="1"/>
  <c r="AE12" i="1"/>
  <c r="AE13" i="1" s="1"/>
  <c r="AD12" i="1"/>
  <c r="AC12" i="1"/>
  <c r="AB12" i="1"/>
  <c r="AA12" i="1"/>
  <c r="AA13" i="1" s="1"/>
  <c r="X12" i="1"/>
  <c r="W12" i="1"/>
  <c r="W13" i="1" s="1"/>
  <c r="AF12" i="1"/>
  <c r="AF13" i="1" s="1"/>
  <c r="R12" i="1"/>
  <c r="R13" i="1" s="1"/>
  <c r="R30" i="1" l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14" i="1"/>
  <c r="R15" i="1" s="1"/>
  <c r="R16" i="1" s="1"/>
  <c r="R17" i="1" s="1"/>
  <c r="R18" i="1" s="1"/>
  <c r="R19" i="1" s="1"/>
  <c r="R20" i="1" s="1"/>
  <c r="R21" i="1" s="1"/>
  <c r="AF30" i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14" i="1"/>
  <c r="AF15" i="1" s="1"/>
  <c r="AF16" i="1" s="1"/>
  <c r="AF17" i="1" s="1"/>
  <c r="AF18" i="1" s="1"/>
  <c r="AF19" i="1" s="1"/>
  <c r="AF20" i="1" s="1"/>
  <c r="AF21" i="1" s="1"/>
  <c r="L25" i="1"/>
  <c r="L26" i="1" s="1"/>
  <c r="N24" i="1"/>
  <c r="N25" i="1" s="1"/>
  <c r="L12" i="1"/>
  <c r="L27" i="1" l="1"/>
  <c r="L28" i="1" s="1"/>
  <c r="N26" i="1"/>
  <c r="N27" i="1" s="1"/>
  <c r="L13" i="1"/>
  <c r="L14" i="1" s="1"/>
  <c r="N12" i="1"/>
  <c r="N13" i="1" s="1"/>
  <c r="L15" i="1" l="1"/>
  <c r="L16" i="1" s="1"/>
  <c r="N14" i="1"/>
  <c r="N15" i="1" s="1"/>
  <c r="N28" i="1"/>
  <c r="N29" i="1" s="1"/>
  <c r="L29" i="1"/>
  <c r="L30" i="1"/>
  <c r="N16" i="1" l="1"/>
  <c r="N17" i="1" s="1"/>
  <c r="L17" i="1"/>
  <c r="L18" i="1" s="1"/>
  <c r="L31" i="1"/>
  <c r="L32" i="1" s="1"/>
  <c r="N30" i="1"/>
  <c r="N31" i="1" s="1"/>
  <c r="L19" i="1" l="1"/>
  <c r="L20" i="1" s="1"/>
  <c r="N18" i="1"/>
  <c r="N19" i="1" s="1"/>
  <c r="L33" i="1"/>
  <c r="L34" i="1" s="1"/>
  <c r="N32" i="1"/>
  <c r="N33" i="1" s="1"/>
  <c r="L21" i="1" l="1"/>
  <c r="N20" i="1"/>
  <c r="N21" i="1" s="1"/>
  <c r="N34" i="1"/>
  <c r="N35" i="1" s="1"/>
  <c r="L35" i="1"/>
  <c r="L36" i="1" s="1"/>
  <c r="N36" i="1" l="1"/>
  <c r="N37" i="1" s="1"/>
  <c r="L37" i="1"/>
  <c r="L38" i="1" s="1"/>
  <c r="L39" i="1" l="1"/>
  <c r="L40" i="1" s="1"/>
  <c r="N38" i="1"/>
  <c r="N39" i="1" s="1"/>
  <c r="L41" i="1" l="1"/>
  <c r="L42" i="1" s="1"/>
  <c r="N40" i="1"/>
  <c r="N41" i="1" s="1"/>
  <c r="N42" i="1" l="1"/>
  <c r="N43" i="1" s="1"/>
  <c r="L43" i="1"/>
  <c r="L44" i="1" s="1"/>
  <c r="N44" i="1" l="1"/>
  <c r="N45" i="1" s="1"/>
  <c r="L45" i="1"/>
  <c r="L46" i="1" s="1"/>
  <c r="L47" i="1" l="1"/>
  <c r="L48" i="1" s="1"/>
  <c r="N46" i="1"/>
  <c r="N47" i="1" s="1"/>
  <c r="L49" i="1" l="1"/>
  <c r="N48" i="1"/>
  <c r="N49" i="1" s="1"/>
</calcChain>
</file>

<file path=xl/sharedStrings.xml><?xml version="1.0" encoding="utf-8"?>
<sst xmlns="http://schemas.openxmlformats.org/spreadsheetml/2006/main" count="255" uniqueCount="129">
  <si>
    <t>Fund #:</t>
  </si>
  <si>
    <t>Business Area:</t>
  </si>
  <si>
    <t>Business Area Name:</t>
  </si>
  <si>
    <t>For the Period Ended:</t>
  </si>
  <si>
    <t>June 30, 20XX</t>
  </si>
  <si>
    <t>Prepared by:</t>
  </si>
  <si>
    <t>Account Type</t>
  </si>
  <si>
    <t>Revenue Account</t>
  </si>
  <si>
    <t>Reason not Entered in Magic</t>
  </si>
  <si>
    <t>Amount</t>
  </si>
  <si>
    <t>Cost Center</t>
  </si>
  <si>
    <t>Internal Order</t>
  </si>
  <si>
    <t>WBS Element</t>
  </si>
  <si>
    <t>Grant</t>
  </si>
  <si>
    <t>New Document</t>
  </si>
  <si>
    <t>Document Date</t>
  </si>
  <si>
    <t>Document Type</t>
  </si>
  <si>
    <t>Posting Date</t>
  </si>
  <si>
    <t>Fiscal Period</t>
  </si>
  <si>
    <t>Company Code</t>
  </si>
  <si>
    <t>Currency</t>
  </si>
  <si>
    <t xml:space="preserve">Reference       </t>
  </si>
  <si>
    <t xml:space="preserve">Document Header Text     </t>
  </si>
  <si>
    <t xml:space="preserve">LIV Amount             </t>
  </si>
  <si>
    <t>LIV Baseli</t>
  </si>
  <si>
    <t xml:space="preserve">LIV </t>
  </si>
  <si>
    <t>Posting Key</t>
  </si>
  <si>
    <t xml:space="preserve">Account          </t>
  </si>
  <si>
    <t>Special GL Indicator</t>
  </si>
  <si>
    <t>MDOT Use Only</t>
  </si>
  <si>
    <t>Amount in Document Currency</t>
  </si>
  <si>
    <t xml:space="preserve">WBS Element             </t>
  </si>
  <si>
    <t xml:space="preserve">Fund      </t>
  </si>
  <si>
    <t>Budget Period</t>
  </si>
  <si>
    <t xml:space="preserve">Functional Area </t>
  </si>
  <si>
    <t xml:space="preserve">Grant               </t>
  </si>
  <si>
    <t>Calculate Tax Indicator</t>
  </si>
  <si>
    <t>Business Area</t>
  </si>
  <si>
    <t xml:space="preserve">Tax Code  </t>
  </si>
  <si>
    <t>Invoice Reference</t>
  </si>
  <si>
    <t xml:space="preserve">Line Item Text                                    </t>
  </si>
  <si>
    <t xml:space="preserve">Disc. Base   </t>
  </si>
  <si>
    <t xml:space="preserve">Contract     </t>
  </si>
  <si>
    <t xml:space="preserve">Tax Amount   </t>
  </si>
  <si>
    <t>Bline Date</t>
  </si>
  <si>
    <t>Payment Method</t>
  </si>
  <si>
    <t>Payment Block</t>
  </si>
  <si>
    <t>Payment Terms</t>
  </si>
  <si>
    <t xml:space="preserve">Assignment Number </t>
  </si>
  <si>
    <t xml:space="preserve">Earmarked </t>
  </si>
  <si>
    <t>Sales Order</t>
  </si>
  <si>
    <t xml:space="preserve">Material          </t>
  </si>
  <si>
    <t xml:space="preserve">Quantity     </t>
  </si>
  <si>
    <t>Transaction Type</t>
  </si>
  <si>
    <t>Privacy Level</t>
  </si>
  <si>
    <t>Pay Mode Acct #</t>
  </si>
  <si>
    <t>Received Date</t>
  </si>
  <si>
    <t>HIPPA Indicator</t>
  </si>
  <si>
    <t xml:space="preserve">SOMS Account #                </t>
  </si>
  <si>
    <t xml:space="preserve">One Time Name  1                   </t>
  </si>
  <si>
    <t xml:space="preserve">One Time Name 2                    </t>
  </si>
  <si>
    <t xml:space="preserve">One Time Name 3                    </t>
  </si>
  <si>
    <t>One Time Postal Code</t>
  </si>
  <si>
    <t xml:space="preserve">One Time City                      </t>
  </si>
  <si>
    <t xml:space="preserve">One Time  House number and street  </t>
  </si>
  <si>
    <t>One Time PO Box</t>
  </si>
  <si>
    <t xml:space="preserve">DOR ONLY            </t>
  </si>
  <si>
    <t xml:space="preserve">DOR ONLY2 </t>
  </si>
  <si>
    <t xml:space="preserve">DOR ONLY3       </t>
  </si>
  <si>
    <t xml:space="preserve">DOR ONLY4  </t>
  </si>
  <si>
    <t>LIV Purchase Order</t>
  </si>
  <si>
    <t>LIV Document Item #</t>
  </si>
  <si>
    <t>LIV Amount Field</t>
  </si>
  <si>
    <t xml:space="preserve">LIV Quantity </t>
  </si>
  <si>
    <t>LIV Final Invoice Indicator</t>
  </si>
  <si>
    <t>LIV Unplanned Delivery Costs</t>
  </si>
  <si>
    <t>Personnel #</t>
  </si>
  <si>
    <t>One time region</t>
  </si>
  <si>
    <t xml:space="preserve">Funds Center    </t>
  </si>
  <si>
    <t>Ledger</t>
  </si>
  <si>
    <t>One time country</t>
  </si>
  <si>
    <t>The name of the customer for the transaction.</t>
  </si>
  <si>
    <t>Enter the cost object for this transaction.</t>
  </si>
  <si>
    <t>MAGIC grant number (enter NRGRANT if not grant related).</t>
  </si>
  <si>
    <t>Y</t>
  </si>
  <si>
    <t>Y1</t>
  </si>
  <si>
    <t>SOMS</t>
  </si>
  <si>
    <t>USD</t>
  </si>
  <si>
    <t>Accruals not in Magic</t>
  </si>
  <si>
    <t>AGYGAAP</t>
  </si>
  <si>
    <t>Page Total</t>
  </si>
  <si>
    <t>Grand Total</t>
  </si>
  <si>
    <t>Summary Totals (for Grand Total page only)</t>
  </si>
  <si>
    <t>Total of each account by type</t>
  </si>
  <si>
    <t>12000001 - Accounts Receivable - Current - Adjustments</t>
  </si>
  <si>
    <t>12005000 - Allowance for Uncollectible Accounts Receivable - Current</t>
  </si>
  <si>
    <t>12500000 - Accounts Receivable - Noncurrent</t>
  </si>
  <si>
    <t>13010001 - Due from Other Governments Adjustments</t>
  </si>
  <si>
    <t>13015000 - Allowance for Uncollectible Due from Other Government -  Current</t>
  </si>
  <si>
    <t>13110000 - Due from Other Governments - Noncurrent</t>
  </si>
  <si>
    <t>13115000 - Allowance for Uncollectible Due from Other Governments - Noncurrent</t>
  </si>
  <si>
    <t>12070000 - Due from Subrecipients</t>
  </si>
  <si>
    <t>12505000 - Allowance for Uncollectible Accounts Receivable - Noncurrent</t>
  </si>
  <si>
    <t>Instructions</t>
  </si>
  <si>
    <t>Customer/Vendor Name</t>
  </si>
  <si>
    <t>Reason not entered in MAGIC</t>
  </si>
  <si>
    <t>Brief description of the reason the transaction is not visible in MAGIC (bank account activity, transaction recorded in new budget year, details maintained outside system, etc.)</t>
  </si>
  <si>
    <t>Amount to be posted.</t>
  </si>
  <si>
    <t>Cost Center/Internal Order/ WBS Element</t>
  </si>
  <si>
    <t>JV Upload</t>
  </si>
  <si>
    <t xml:space="preserve">A JV Upload template has been added to this form.  Entering the information indicated on the form (header information and columns A - I), will populate cells within the JV upload section.  The  JV upload section can then be copied to a new spreadsheet and uploaded by following the JV upload procedures provided. </t>
  </si>
  <si>
    <t>The revenue GL account for the transaction.</t>
  </si>
  <si>
    <t>Accounts Receivable  Recorded by Agency</t>
  </si>
  <si>
    <t>Accounts Receivable Recorded by Agency</t>
  </si>
  <si>
    <t>Summary Grand Totals</t>
  </si>
  <si>
    <t>The total from all pages. This amount agrees to Trial Balance by General Ledger Account</t>
  </si>
  <si>
    <t>12180000 - Settlement Receivables - Current</t>
  </si>
  <si>
    <t>12548000 - Settlement Receivables - Noncurrent</t>
  </si>
  <si>
    <r>
      <t xml:space="preserve">Purpose: </t>
    </r>
    <r>
      <rPr>
        <sz val="9"/>
        <rFont val="Arial"/>
        <family val="2"/>
      </rPr>
      <t xml:space="preserve">The Accounts Receivable accruals recorded by the agency form is used to support  accounts receivables (such as settlements receivables, due from other governments and due from sub-receipients, etc.) posted by the agency as GAAP entries. </t>
    </r>
    <r>
      <rPr>
        <b/>
        <sz val="9"/>
        <rFont val="Arial"/>
        <family val="2"/>
      </rPr>
      <t>Do not use this form to record due from other funds or due from component units.</t>
    </r>
    <r>
      <rPr>
        <sz val="9"/>
        <rFont val="Arial"/>
        <family val="2"/>
      </rPr>
      <t xml:space="preserve">
</t>
    </r>
  </si>
  <si>
    <r>
      <t xml:space="preserve">Choose the type of receivable from the dropdown list (accounts receivable, due from other government, due from sub-recipients, etc.) </t>
    </r>
    <r>
      <rPr>
        <b/>
        <sz val="9"/>
        <rFont val="Arial"/>
        <family val="2"/>
      </rPr>
      <t>Only use the general ledger accounts on the bottom of this form.</t>
    </r>
  </si>
  <si>
    <t>Note: Current will be received within one year.</t>
  </si>
  <si>
    <t xml:space="preserve">         Noncurrent will be received after one year.</t>
  </si>
  <si>
    <t>OFR Accruals</t>
  </si>
  <si>
    <t>Agency Accruals</t>
  </si>
  <si>
    <t>Ending Balance (Agree to TB)</t>
  </si>
  <si>
    <t>Form 27.30.10 (Rev. 7/20)</t>
  </si>
  <si>
    <r>
      <t xml:space="preserve">Customer Name                                                                                        </t>
    </r>
    <r>
      <rPr>
        <b/>
        <sz val="10"/>
        <color rgb="FFFF0000"/>
        <rFont val="Arial"/>
        <family val="2"/>
      </rPr>
      <t>(verify this customer is not a state agency or component unit)</t>
    </r>
  </si>
  <si>
    <t>Beginning Balance (Period 12 ending balance)</t>
  </si>
  <si>
    <t>Summary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</si>
</sst>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mm/dd/yyyy"/>
  </numFmts>
  <fonts count="13">
    <font>
      <sz val="10"/>
      <name val="Arial MT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009900"/>
      <name val="Arial"/>
      <family val="2"/>
    </font>
    <font>
      <b/>
      <i/>
      <sz val="10"/>
      <color rgb="FF009900"/>
      <name val="Arial MT"/>
    </font>
    <font>
      <b/>
      <u/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0"/>
      <name val="Arial MT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Gray"/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thin">
        <color indexed="64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0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49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2" borderId="0" xfId="0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Alignment="1">
      <alignment horizontal="left"/>
    </xf>
    <xf numFmtId="37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Protection="1">
      <protection locked="0"/>
    </xf>
    <xf numFmtId="37" fontId="2" fillId="0" borderId="0" xfId="0" applyNumberFormat="1" applyFont="1" applyProtection="1">
      <protection locked="0"/>
    </xf>
    <xf numFmtId="0" fontId="2" fillId="3" borderId="7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37" fontId="2" fillId="3" borderId="14" xfId="0" applyNumberFormat="1" applyFont="1" applyFill="1" applyBorder="1"/>
    <xf numFmtId="37" fontId="2" fillId="0" borderId="15" xfId="0" quotePrefix="1" applyNumberFormat="1" applyFont="1" applyBorder="1" applyAlignment="1">
      <alignment horizontal="center"/>
    </xf>
    <xf numFmtId="37" fontId="2" fillId="0" borderId="16" xfId="0" quotePrefix="1" applyNumberFormat="1" applyFont="1" applyBorder="1" applyAlignment="1">
      <alignment horizontal="center"/>
    </xf>
    <xf numFmtId="37" fontId="2" fillId="0" borderId="17" xfId="0" quotePrefix="1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2" fillId="0" borderId="18" xfId="0" applyFont="1" applyBorder="1"/>
    <xf numFmtId="37" fontId="2" fillId="0" borderId="21" xfId="0" quotePrefix="1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8" xfId="0" applyFont="1" applyBorder="1"/>
    <xf numFmtId="0" fontId="5" fillId="0" borderId="0" xfId="0" applyFont="1"/>
    <xf numFmtId="0" fontId="1" fillId="0" borderId="0" xfId="0" applyFont="1" applyAlignment="1">
      <alignment horizontal="left" indent="2"/>
    </xf>
    <xf numFmtId="0" fontId="1" fillId="0" borderId="0" xfId="0" quotePrefix="1" applyFont="1" applyAlignment="1">
      <alignment horizontal="center"/>
    </xf>
    <xf numFmtId="0" fontId="6" fillId="0" borderId="0" xfId="1" applyProtection="1">
      <protection locked="0"/>
    </xf>
    <xf numFmtId="0" fontId="8" fillId="0" borderId="12" xfId="1" applyFont="1" applyBorder="1" applyAlignment="1" applyProtection="1">
      <alignment horizontal="justify" vertical="center"/>
      <protection locked="0"/>
    </xf>
    <xf numFmtId="0" fontId="8" fillId="0" borderId="12" xfId="1" applyFont="1" applyBorder="1" applyAlignment="1" applyProtection="1">
      <alignment horizontal="left" vertical="center" wrapText="1"/>
      <protection locked="0"/>
    </xf>
    <xf numFmtId="0" fontId="8" fillId="0" borderId="6" xfId="1" applyFont="1" applyBorder="1" applyAlignment="1" applyProtection="1">
      <alignment horizontal="justify" vertical="center"/>
      <protection locked="0"/>
    </xf>
    <xf numFmtId="0" fontId="8" fillId="0" borderId="6" xfId="1" applyFont="1" applyBorder="1" applyAlignment="1" applyProtection="1">
      <alignment horizontal="left" vertical="center" wrapText="1"/>
      <protection locked="0"/>
    </xf>
    <xf numFmtId="0" fontId="8" fillId="2" borderId="0" xfId="1" applyFont="1" applyFill="1" applyAlignment="1" applyProtection="1">
      <alignment vertical="center"/>
      <protection locked="0"/>
    </xf>
    <xf numFmtId="0" fontId="8" fillId="2" borderId="0" xfId="1" applyFont="1" applyFill="1" applyAlignment="1" applyProtection="1">
      <alignment horizontal="left" vertical="center" wrapText="1"/>
      <protection locked="0"/>
    </xf>
    <xf numFmtId="0" fontId="6" fillId="0" borderId="0" xfId="1" applyAlignment="1" applyProtection="1">
      <alignment horizontal="left" wrapText="1"/>
      <protection locked="0"/>
    </xf>
    <xf numFmtId="49" fontId="9" fillId="0" borderId="2" xfId="0" applyNumberFormat="1" applyFont="1" applyBorder="1" applyAlignment="1">
      <alignment horizontal="center"/>
    </xf>
    <xf numFmtId="41" fontId="2" fillId="0" borderId="31" xfId="0" applyNumberFormat="1" applyFont="1" applyBorder="1" applyProtection="1">
      <protection locked="0"/>
    </xf>
    <xf numFmtId="43" fontId="2" fillId="0" borderId="6" xfId="2" quotePrefix="1" applyFont="1" applyBorder="1" applyAlignment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37" fontId="1" fillId="0" borderId="6" xfId="0" applyNumberFormat="1" applyFont="1" applyBorder="1" applyAlignment="1">
      <alignment horizontal="center" wrapText="1"/>
    </xf>
    <xf numFmtId="37" fontId="3" fillId="0" borderId="0" xfId="0" quotePrefix="1" applyNumberFormat="1" applyFont="1" applyAlignment="1">
      <alignment horizontal="center"/>
    </xf>
    <xf numFmtId="37" fontId="3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wrapText="1"/>
    </xf>
    <xf numFmtId="49" fontId="2" fillId="0" borderId="27" xfId="0" applyNumberFormat="1" applyFont="1" applyBorder="1" applyAlignment="1">
      <alignment wrapText="1"/>
    </xf>
    <xf numFmtId="0" fontId="2" fillId="0" borderId="9" xfId="0" applyFont="1" applyBorder="1" applyAlignment="1" applyProtection="1">
      <alignment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49" fontId="2" fillId="0" borderId="26" xfId="0" applyNumberFormat="1" applyFont="1" applyBorder="1"/>
    <xf numFmtId="0" fontId="2" fillId="0" borderId="10" xfId="0" applyFont="1" applyBorder="1" applyProtection="1">
      <protection locked="0"/>
    </xf>
    <xf numFmtId="49" fontId="2" fillId="0" borderId="26" xfId="0" applyNumberFormat="1" applyFont="1" applyBorder="1" applyAlignment="1">
      <alignment wrapText="1"/>
    </xf>
    <xf numFmtId="0" fontId="2" fillId="0" borderId="10" xfId="0" applyFont="1" applyBorder="1" applyAlignment="1" applyProtection="1">
      <alignment wrapText="1"/>
      <protection locked="0"/>
    </xf>
    <xf numFmtId="43" fontId="2" fillId="0" borderId="25" xfId="2" quotePrefix="1" applyFont="1" applyBorder="1" applyAlignment="1"/>
    <xf numFmtId="43" fontId="2" fillId="0" borderId="11" xfId="2" applyFont="1" applyBorder="1" applyAlignment="1" applyProtection="1">
      <protection locked="0"/>
    </xf>
    <xf numFmtId="37" fontId="2" fillId="0" borderId="24" xfId="0" applyNumberFormat="1" applyFont="1" applyBorder="1"/>
    <xf numFmtId="0" fontId="2" fillId="0" borderId="12" xfId="0" applyFont="1" applyBorder="1" applyProtection="1">
      <protection locked="0"/>
    </xf>
    <xf numFmtId="37" fontId="2" fillId="0" borderId="32" xfId="0" applyNumberFormat="1" applyFont="1" applyBorder="1"/>
    <xf numFmtId="37" fontId="2" fillId="0" borderId="12" xfId="0" applyNumberFormat="1" applyFont="1" applyBorder="1"/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49" fontId="2" fillId="0" borderId="28" xfId="0" applyNumberFormat="1" applyFont="1" applyBorder="1" applyAlignment="1">
      <alignment vertical="center" wrapText="1"/>
    </xf>
    <xf numFmtId="0" fontId="2" fillId="0" borderId="8" xfId="0" applyFont="1" applyBorder="1" applyAlignment="1" applyProtection="1">
      <alignment vertical="center" wrapText="1"/>
      <protection locked="0"/>
    </xf>
    <xf numFmtId="49" fontId="2" fillId="0" borderId="29" xfId="0" applyNumberFormat="1" applyFont="1" applyBorder="1" applyAlignment="1">
      <alignment vertical="center"/>
    </xf>
    <xf numFmtId="0" fontId="2" fillId="0" borderId="30" xfId="0" applyFont="1" applyBorder="1" applyAlignment="1" applyProtection="1">
      <alignment vertical="center"/>
      <protection locked="0"/>
    </xf>
    <xf numFmtId="49" fontId="2" fillId="0" borderId="26" xfId="0" applyNumberFormat="1" applyFont="1" applyBorder="1" applyAlignment="1">
      <alignment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43" fontId="11" fillId="0" borderId="19" xfId="2" applyFont="1" applyBorder="1" applyAlignment="1">
      <alignment horizontal="center"/>
    </xf>
    <xf numFmtId="43" fontId="11" fillId="0" borderId="20" xfId="2" applyFont="1" applyBorder="1" applyAlignment="1">
      <alignment horizontal="center"/>
    </xf>
    <xf numFmtId="37" fontId="3" fillId="0" borderId="22" xfId="0" applyNumberFormat="1" applyFont="1" applyBorder="1" applyAlignment="1">
      <alignment horizontal="center"/>
    </xf>
    <xf numFmtId="37" fontId="3" fillId="0" borderId="23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3" fontId="2" fillId="0" borderId="25" xfId="2" quotePrefix="1" applyFont="1" applyBorder="1" applyAlignment="1">
      <alignment vertical="center"/>
    </xf>
    <xf numFmtId="43" fontId="2" fillId="0" borderId="11" xfId="2" applyFont="1" applyBorder="1" applyAlignment="1" applyProtection="1">
      <alignment vertical="center"/>
      <protection locked="0"/>
    </xf>
    <xf numFmtId="49" fontId="2" fillId="0" borderId="24" xfId="0" applyNumberFormat="1" applyFont="1" applyBorder="1" applyAlignment="1">
      <alignment vertical="center"/>
    </xf>
    <xf numFmtId="49" fontId="2" fillId="0" borderId="12" xfId="0" applyNumberFormat="1" applyFont="1" applyBorder="1" applyAlignment="1" applyProtection="1">
      <alignment vertical="center"/>
      <protection locked="0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zoomScale="90" zoomScaleNormal="90" zoomScaleSheetLayoutView="90" workbookViewId="0">
      <selection activeCell="B6" sqref="B6"/>
    </sheetView>
  </sheetViews>
  <sheetFormatPr defaultRowHeight="12.75"/>
  <cols>
    <col min="1" max="1" width="23.28515625" style="36" customWidth="1"/>
    <col min="2" max="2" width="60.140625" style="43" customWidth="1"/>
    <col min="3" max="4" width="8" style="36" customWidth="1"/>
    <col min="5" max="255" width="9.140625" style="36"/>
    <col min="256" max="256" width="23.28515625" style="36" customWidth="1"/>
    <col min="257" max="257" width="60.140625" style="36" customWidth="1"/>
    <col min="258" max="259" width="8" style="36" customWidth="1"/>
    <col min="260" max="511" width="9.140625" style="36"/>
    <col min="512" max="512" width="23.28515625" style="36" customWidth="1"/>
    <col min="513" max="513" width="60.140625" style="36" customWidth="1"/>
    <col min="514" max="515" width="8" style="36" customWidth="1"/>
    <col min="516" max="767" width="9.140625" style="36"/>
    <col min="768" max="768" width="23.28515625" style="36" customWidth="1"/>
    <col min="769" max="769" width="60.140625" style="36" customWidth="1"/>
    <col min="770" max="771" width="8" style="36" customWidth="1"/>
    <col min="772" max="1023" width="9.140625" style="36"/>
    <col min="1024" max="1024" width="23.28515625" style="36" customWidth="1"/>
    <col min="1025" max="1025" width="60.140625" style="36" customWidth="1"/>
    <col min="1026" max="1027" width="8" style="36" customWidth="1"/>
    <col min="1028" max="1279" width="9.140625" style="36"/>
    <col min="1280" max="1280" width="23.28515625" style="36" customWidth="1"/>
    <col min="1281" max="1281" width="60.140625" style="36" customWidth="1"/>
    <col min="1282" max="1283" width="8" style="36" customWidth="1"/>
    <col min="1284" max="1535" width="9.140625" style="36"/>
    <col min="1536" max="1536" width="23.28515625" style="36" customWidth="1"/>
    <col min="1537" max="1537" width="60.140625" style="36" customWidth="1"/>
    <col min="1538" max="1539" width="8" style="36" customWidth="1"/>
    <col min="1540" max="1791" width="9.140625" style="36"/>
    <col min="1792" max="1792" width="23.28515625" style="36" customWidth="1"/>
    <col min="1793" max="1793" width="60.140625" style="36" customWidth="1"/>
    <col min="1794" max="1795" width="8" style="36" customWidth="1"/>
    <col min="1796" max="2047" width="9.140625" style="36"/>
    <col min="2048" max="2048" width="23.28515625" style="36" customWidth="1"/>
    <col min="2049" max="2049" width="60.140625" style="36" customWidth="1"/>
    <col min="2050" max="2051" width="8" style="36" customWidth="1"/>
    <col min="2052" max="2303" width="9.140625" style="36"/>
    <col min="2304" max="2304" width="23.28515625" style="36" customWidth="1"/>
    <col min="2305" max="2305" width="60.140625" style="36" customWidth="1"/>
    <col min="2306" max="2307" width="8" style="36" customWidth="1"/>
    <col min="2308" max="2559" width="9.140625" style="36"/>
    <col min="2560" max="2560" width="23.28515625" style="36" customWidth="1"/>
    <col min="2561" max="2561" width="60.140625" style="36" customWidth="1"/>
    <col min="2562" max="2563" width="8" style="36" customWidth="1"/>
    <col min="2564" max="2815" width="9.140625" style="36"/>
    <col min="2816" max="2816" width="23.28515625" style="36" customWidth="1"/>
    <col min="2817" max="2817" width="60.140625" style="36" customWidth="1"/>
    <col min="2818" max="2819" width="8" style="36" customWidth="1"/>
    <col min="2820" max="3071" width="9.140625" style="36"/>
    <col min="3072" max="3072" width="23.28515625" style="36" customWidth="1"/>
    <col min="3073" max="3073" width="60.140625" style="36" customWidth="1"/>
    <col min="3074" max="3075" width="8" style="36" customWidth="1"/>
    <col min="3076" max="3327" width="9.140625" style="36"/>
    <col min="3328" max="3328" width="23.28515625" style="36" customWidth="1"/>
    <col min="3329" max="3329" width="60.140625" style="36" customWidth="1"/>
    <col min="3330" max="3331" width="8" style="36" customWidth="1"/>
    <col min="3332" max="3583" width="9.140625" style="36"/>
    <col min="3584" max="3584" width="23.28515625" style="36" customWidth="1"/>
    <col min="3585" max="3585" width="60.140625" style="36" customWidth="1"/>
    <col min="3586" max="3587" width="8" style="36" customWidth="1"/>
    <col min="3588" max="3839" width="9.140625" style="36"/>
    <col min="3840" max="3840" width="23.28515625" style="36" customWidth="1"/>
    <col min="3841" max="3841" width="60.140625" style="36" customWidth="1"/>
    <col min="3842" max="3843" width="8" style="36" customWidth="1"/>
    <col min="3844" max="4095" width="9.140625" style="36"/>
    <col min="4096" max="4096" width="23.28515625" style="36" customWidth="1"/>
    <col min="4097" max="4097" width="60.140625" style="36" customWidth="1"/>
    <col min="4098" max="4099" width="8" style="36" customWidth="1"/>
    <col min="4100" max="4351" width="9.140625" style="36"/>
    <col min="4352" max="4352" width="23.28515625" style="36" customWidth="1"/>
    <col min="4353" max="4353" width="60.140625" style="36" customWidth="1"/>
    <col min="4354" max="4355" width="8" style="36" customWidth="1"/>
    <col min="4356" max="4607" width="9.140625" style="36"/>
    <col min="4608" max="4608" width="23.28515625" style="36" customWidth="1"/>
    <col min="4609" max="4609" width="60.140625" style="36" customWidth="1"/>
    <col min="4610" max="4611" width="8" style="36" customWidth="1"/>
    <col min="4612" max="4863" width="9.140625" style="36"/>
    <col min="4864" max="4864" width="23.28515625" style="36" customWidth="1"/>
    <col min="4865" max="4865" width="60.140625" style="36" customWidth="1"/>
    <col min="4866" max="4867" width="8" style="36" customWidth="1"/>
    <col min="4868" max="5119" width="9.140625" style="36"/>
    <col min="5120" max="5120" width="23.28515625" style="36" customWidth="1"/>
    <col min="5121" max="5121" width="60.140625" style="36" customWidth="1"/>
    <col min="5122" max="5123" width="8" style="36" customWidth="1"/>
    <col min="5124" max="5375" width="9.140625" style="36"/>
    <col min="5376" max="5376" width="23.28515625" style="36" customWidth="1"/>
    <col min="5377" max="5377" width="60.140625" style="36" customWidth="1"/>
    <col min="5378" max="5379" width="8" style="36" customWidth="1"/>
    <col min="5380" max="5631" width="9.140625" style="36"/>
    <col min="5632" max="5632" width="23.28515625" style="36" customWidth="1"/>
    <col min="5633" max="5633" width="60.140625" style="36" customWidth="1"/>
    <col min="5634" max="5635" width="8" style="36" customWidth="1"/>
    <col min="5636" max="5887" width="9.140625" style="36"/>
    <col min="5888" max="5888" width="23.28515625" style="36" customWidth="1"/>
    <col min="5889" max="5889" width="60.140625" style="36" customWidth="1"/>
    <col min="5890" max="5891" width="8" style="36" customWidth="1"/>
    <col min="5892" max="6143" width="9.140625" style="36"/>
    <col min="6144" max="6144" width="23.28515625" style="36" customWidth="1"/>
    <col min="6145" max="6145" width="60.140625" style="36" customWidth="1"/>
    <col min="6146" max="6147" width="8" style="36" customWidth="1"/>
    <col min="6148" max="6399" width="9.140625" style="36"/>
    <col min="6400" max="6400" width="23.28515625" style="36" customWidth="1"/>
    <col min="6401" max="6401" width="60.140625" style="36" customWidth="1"/>
    <col min="6402" max="6403" width="8" style="36" customWidth="1"/>
    <col min="6404" max="6655" width="9.140625" style="36"/>
    <col min="6656" max="6656" width="23.28515625" style="36" customWidth="1"/>
    <col min="6657" max="6657" width="60.140625" style="36" customWidth="1"/>
    <col min="6658" max="6659" width="8" style="36" customWidth="1"/>
    <col min="6660" max="6911" width="9.140625" style="36"/>
    <col min="6912" max="6912" width="23.28515625" style="36" customWidth="1"/>
    <col min="6913" max="6913" width="60.140625" style="36" customWidth="1"/>
    <col min="6914" max="6915" width="8" style="36" customWidth="1"/>
    <col min="6916" max="7167" width="9.140625" style="36"/>
    <col min="7168" max="7168" width="23.28515625" style="36" customWidth="1"/>
    <col min="7169" max="7169" width="60.140625" style="36" customWidth="1"/>
    <col min="7170" max="7171" width="8" style="36" customWidth="1"/>
    <col min="7172" max="7423" width="9.140625" style="36"/>
    <col min="7424" max="7424" width="23.28515625" style="36" customWidth="1"/>
    <col min="7425" max="7425" width="60.140625" style="36" customWidth="1"/>
    <col min="7426" max="7427" width="8" style="36" customWidth="1"/>
    <col min="7428" max="7679" width="9.140625" style="36"/>
    <col min="7680" max="7680" width="23.28515625" style="36" customWidth="1"/>
    <col min="7681" max="7681" width="60.140625" style="36" customWidth="1"/>
    <col min="7682" max="7683" width="8" style="36" customWidth="1"/>
    <col min="7684" max="7935" width="9.140625" style="36"/>
    <col min="7936" max="7936" width="23.28515625" style="36" customWidth="1"/>
    <col min="7937" max="7937" width="60.140625" style="36" customWidth="1"/>
    <col min="7938" max="7939" width="8" style="36" customWidth="1"/>
    <col min="7940" max="8191" width="9.140625" style="36"/>
    <col min="8192" max="8192" width="23.28515625" style="36" customWidth="1"/>
    <col min="8193" max="8193" width="60.140625" style="36" customWidth="1"/>
    <col min="8194" max="8195" width="8" style="36" customWidth="1"/>
    <col min="8196" max="8447" width="9.140625" style="36"/>
    <col min="8448" max="8448" width="23.28515625" style="36" customWidth="1"/>
    <col min="8449" max="8449" width="60.140625" style="36" customWidth="1"/>
    <col min="8450" max="8451" width="8" style="36" customWidth="1"/>
    <col min="8452" max="8703" width="9.140625" style="36"/>
    <col min="8704" max="8704" width="23.28515625" style="36" customWidth="1"/>
    <col min="8705" max="8705" width="60.140625" style="36" customWidth="1"/>
    <col min="8706" max="8707" width="8" style="36" customWidth="1"/>
    <col min="8708" max="8959" width="9.140625" style="36"/>
    <col min="8960" max="8960" width="23.28515625" style="36" customWidth="1"/>
    <col min="8961" max="8961" width="60.140625" style="36" customWidth="1"/>
    <col min="8962" max="8963" width="8" style="36" customWidth="1"/>
    <col min="8964" max="9215" width="9.140625" style="36"/>
    <col min="9216" max="9216" width="23.28515625" style="36" customWidth="1"/>
    <col min="9217" max="9217" width="60.140625" style="36" customWidth="1"/>
    <col min="9218" max="9219" width="8" style="36" customWidth="1"/>
    <col min="9220" max="9471" width="9.140625" style="36"/>
    <col min="9472" max="9472" width="23.28515625" style="36" customWidth="1"/>
    <col min="9473" max="9473" width="60.140625" style="36" customWidth="1"/>
    <col min="9474" max="9475" width="8" style="36" customWidth="1"/>
    <col min="9476" max="9727" width="9.140625" style="36"/>
    <col min="9728" max="9728" width="23.28515625" style="36" customWidth="1"/>
    <col min="9729" max="9729" width="60.140625" style="36" customWidth="1"/>
    <col min="9730" max="9731" width="8" style="36" customWidth="1"/>
    <col min="9732" max="9983" width="9.140625" style="36"/>
    <col min="9984" max="9984" width="23.28515625" style="36" customWidth="1"/>
    <col min="9985" max="9985" width="60.140625" style="36" customWidth="1"/>
    <col min="9986" max="9987" width="8" style="36" customWidth="1"/>
    <col min="9988" max="10239" width="9.140625" style="36"/>
    <col min="10240" max="10240" width="23.28515625" style="36" customWidth="1"/>
    <col min="10241" max="10241" width="60.140625" style="36" customWidth="1"/>
    <col min="10242" max="10243" width="8" style="36" customWidth="1"/>
    <col min="10244" max="10495" width="9.140625" style="36"/>
    <col min="10496" max="10496" width="23.28515625" style="36" customWidth="1"/>
    <col min="10497" max="10497" width="60.140625" style="36" customWidth="1"/>
    <col min="10498" max="10499" width="8" style="36" customWidth="1"/>
    <col min="10500" max="10751" width="9.140625" style="36"/>
    <col min="10752" max="10752" width="23.28515625" style="36" customWidth="1"/>
    <col min="10753" max="10753" width="60.140625" style="36" customWidth="1"/>
    <col min="10754" max="10755" width="8" style="36" customWidth="1"/>
    <col min="10756" max="11007" width="9.140625" style="36"/>
    <col min="11008" max="11008" width="23.28515625" style="36" customWidth="1"/>
    <col min="11009" max="11009" width="60.140625" style="36" customWidth="1"/>
    <col min="11010" max="11011" width="8" style="36" customWidth="1"/>
    <col min="11012" max="11263" width="9.140625" style="36"/>
    <col min="11264" max="11264" width="23.28515625" style="36" customWidth="1"/>
    <col min="11265" max="11265" width="60.140625" style="36" customWidth="1"/>
    <col min="11266" max="11267" width="8" style="36" customWidth="1"/>
    <col min="11268" max="11519" width="9.140625" style="36"/>
    <col min="11520" max="11520" width="23.28515625" style="36" customWidth="1"/>
    <col min="11521" max="11521" width="60.140625" style="36" customWidth="1"/>
    <col min="11522" max="11523" width="8" style="36" customWidth="1"/>
    <col min="11524" max="11775" width="9.140625" style="36"/>
    <col min="11776" max="11776" width="23.28515625" style="36" customWidth="1"/>
    <col min="11777" max="11777" width="60.140625" style="36" customWidth="1"/>
    <col min="11778" max="11779" width="8" style="36" customWidth="1"/>
    <col min="11780" max="12031" width="9.140625" style="36"/>
    <col min="12032" max="12032" width="23.28515625" style="36" customWidth="1"/>
    <col min="12033" max="12033" width="60.140625" style="36" customWidth="1"/>
    <col min="12034" max="12035" width="8" style="36" customWidth="1"/>
    <col min="12036" max="12287" width="9.140625" style="36"/>
    <col min="12288" max="12288" width="23.28515625" style="36" customWidth="1"/>
    <col min="12289" max="12289" width="60.140625" style="36" customWidth="1"/>
    <col min="12290" max="12291" width="8" style="36" customWidth="1"/>
    <col min="12292" max="12543" width="9.140625" style="36"/>
    <col min="12544" max="12544" width="23.28515625" style="36" customWidth="1"/>
    <col min="12545" max="12545" width="60.140625" style="36" customWidth="1"/>
    <col min="12546" max="12547" width="8" style="36" customWidth="1"/>
    <col min="12548" max="12799" width="9.140625" style="36"/>
    <col min="12800" max="12800" width="23.28515625" style="36" customWidth="1"/>
    <col min="12801" max="12801" width="60.140625" style="36" customWidth="1"/>
    <col min="12802" max="12803" width="8" style="36" customWidth="1"/>
    <col min="12804" max="13055" width="9.140625" style="36"/>
    <col min="13056" max="13056" width="23.28515625" style="36" customWidth="1"/>
    <col min="13057" max="13057" width="60.140625" style="36" customWidth="1"/>
    <col min="13058" max="13059" width="8" style="36" customWidth="1"/>
    <col min="13060" max="13311" width="9.140625" style="36"/>
    <col min="13312" max="13312" width="23.28515625" style="36" customWidth="1"/>
    <col min="13313" max="13313" width="60.140625" style="36" customWidth="1"/>
    <col min="13314" max="13315" width="8" style="36" customWidth="1"/>
    <col min="13316" max="13567" width="9.140625" style="36"/>
    <col min="13568" max="13568" width="23.28515625" style="36" customWidth="1"/>
    <col min="13569" max="13569" width="60.140625" style="36" customWidth="1"/>
    <col min="13570" max="13571" width="8" style="36" customWidth="1"/>
    <col min="13572" max="13823" width="9.140625" style="36"/>
    <col min="13824" max="13824" width="23.28515625" style="36" customWidth="1"/>
    <col min="13825" max="13825" width="60.140625" style="36" customWidth="1"/>
    <col min="13826" max="13827" width="8" style="36" customWidth="1"/>
    <col min="13828" max="14079" width="9.140625" style="36"/>
    <col min="14080" max="14080" width="23.28515625" style="36" customWidth="1"/>
    <col min="14081" max="14081" width="60.140625" style="36" customWidth="1"/>
    <col min="14082" max="14083" width="8" style="36" customWidth="1"/>
    <col min="14084" max="14335" width="9.140625" style="36"/>
    <col min="14336" max="14336" width="23.28515625" style="36" customWidth="1"/>
    <col min="14337" max="14337" width="60.140625" style="36" customWidth="1"/>
    <col min="14338" max="14339" width="8" style="36" customWidth="1"/>
    <col min="14340" max="14591" width="9.140625" style="36"/>
    <col min="14592" max="14592" width="23.28515625" style="36" customWidth="1"/>
    <col min="14593" max="14593" width="60.140625" style="36" customWidth="1"/>
    <col min="14594" max="14595" width="8" style="36" customWidth="1"/>
    <col min="14596" max="14847" width="9.140625" style="36"/>
    <col min="14848" max="14848" width="23.28515625" style="36" customWidth="1"/>
    <col min="14849" max="14849" width="60.140625" style="36" customWidth="1"/>
    <col min="14850" max="14851" width="8" style="36" customWidth="1"/>
    <col min="14852" max="15103" width="9.140625" style="36"/>
    <col min="15104" max="15104" width="23.28515625" style="36" customWidth="1"/>
    <col min="15105" max="15105" width="60.140625" style="36" customWidth="1"/>
    <col min="15106" max="15107" width="8" style="36" customWidth="1"/>
    <col min="15108" max="15359" width="9.140625" style="36"/>
    <col min="15360" max="15360" width="23.28515625" style="36" customWidth="1"/>
    <col min="15361" max="15361" width="60.140625" style="36" customWidth="1"/>
    <col min="15362" max="15363" width="8" style="36" customWidth="1"/>
    <col min="15364" max="15615" width="9.140625" style="36"/>
    <col min="15616" max="15616" width="23.28515625" style="36" customWidth="1"/>
    <col min="15617" max="15617" width="60.140625" style="36" customWidth="1"/>
    <col min="15618" max="15619" width="8" style="36" customWidth="1"/>
    <col min="15620" max="15871" width="9.140625" style="36"/>
    <col min="15872" max="15872" width="23.28515625" style="36" customWidth="1"/>
    <col min="15873" max="15873" width="60.140625" style="36" customWidth="1"/>
    <col min="15874" max="15875" width="8" style="36" customWidth="1"/>
    <col min="15876" max="16127" width="9.140625" style="36"/>
    <col min="16128" max="16128" width="23.28515625" style="36" customWidth="1"/>
    <col min="16129" max="16129" width="60.140625" style="36" customWidth="1"/>
    <col min="16130" max="16131" width="8" style="36" customWidth="1"/>
    <col min="16132" max="16384" width="9.140625" style="36"/>
  </cols>
  <sheetData>
    <row r="1" spans="1:2" ht="27" customHeight="1">
      <c r="A1" s="55" t="s">
        <v>113</v>
      </c>
      <c r="B1" s="55"/>
    </row>
    <row r="2" spans="1:2" ht="20.25" customHeight="1">
      <c r="A2" s="55" t="s">
        <v>103</v>
      </c>
      <c r="B2" s="55"/>
    </row>
    <row r="3" spans="1:2" ht="60.6" customHeight="1">
      <c r="A3" s="56" t="s">
        <v>118</v>
      </c>
      <c r="B3" s="56"/>
    </row>
    <row r="4" spans="1:2" ht="47.25" customHeight="1">
      <c r="A4" s="37" t="s">
        <v>104</v>
      </c>
      <c r="B4" s="38" t="s">
        <v>81</v>
      </c>
    </row>
    <row r="5" spans="1:2" ht="47.25" customHeight="1">
      <c r="A5" s="39" t="s">
        <v>6</v>
      </c>
      <c r="B5" s="40" t="s">
        <v>119</v>
      </c>
    </row>
    <row r="6" spans="1:2" ht="47.25" customHeight="1">
      <c r="A6" s="39" t="s">
        <v>7</v>
      </c>
      <c r="B6" s="40" t="s">
        <v>111</v>
      </c>
    </row>
    <row r="7" spans="1:2" ht="47.25" customHeight="1">
      <c r="A7" s="39" t="s">
        <v>105</v>
      </c>
      <c r="B7" s="40" t="s">
        <v>106</v>
      </c>
    </row>
    <row r="8" spans="1:2" ht="47.25" customHeight="1">
      <c r="A8" s="39" t="s">
        <v>9</v>
      </c>
      <c r="B8" s="40" t="s">
        <v>107</v>
      </c>
    </row>
    <row r="9" spans="1:2" ht="47.25" customHeight="1">
      <c r="A9" s="40" t="s">
        <v>108</v>
      </c>
      <c r="B9" s="40" t="s">
        <v>82</v>
      </c>
    </row>
    <row r="10" spans="1:2" ht="47.25" customHeight="1">
      <c r="A10" s="40" t="s">
        <v>13</v>
      </c>
      <c r="B10" s="40" t="s">
        <v>83</v>
      </c>
    </row>
    <row r="11" spans="1:2" ht="47.25" customHeight="1">
      <c r="A11" s="40" t="s">
        <v>114</v>
      </c>
      <c r="B11" s="40" t="s">
        <v>115</v>
      </c>
    </row>
    <row r="13" spans="1:2" ht="57.75" customHeight="1">
      <c r="A13" s="41" t="s">
        <v>109</v>
      </c>
      <c r="B13" s="42" t="s">
        <v>110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CA71"/>
  <sheetViews>
    <sheetView tabSelected="1" showOutlineSymbols="0" topLeftCell="A43" zoomScaleNormal="100" workbookViewId="0">
      <selection activeCell="C34" sqref="C34:C35"/>
    </sheetView>
  </sheetViews>
  <sheetFormatPr defaultColWidth="10.5703125" defaultRowHeight="12.75"/>
  <cols>
    <col min="1" max="1" width="37.5703125" style="2" customWidth="1"/>
    <col min="2" max="2" width="23.5703125" style="2" customWidth="1"/>
    <col min="3" max="3" width="10.42578125" style="2" customWidth="1"/>
    <col min="4" max="4" width="21.42578125" style="2" customWidth="1"/>
    <col min="5" max="5" width="15.7109375" style="2" customWidth="1"/>
    <col min="6" max="6" width="16.5703125" style="2" customWidth="1"/>
    <col min="7" max="7" width="16.140625" style="2" customWidth="1"/>
    <col min="8" max="8" width="8.42578125" style="2" bestFit="1" customWidth="1"/>
    <col min="9" max="9" width="6" style="2" bestFit="1" customWidth="1"/>
    <col min="10" max="11" width="10.5703125" style="2"/>
    <col min="12" max="12" width="12.5703125" style="2" bestFit="1" customWidth="1"/>
    <col min="13" max="14" width="10.5703125" style="2"/>
    <col min="15" max="15" width="10.5703125" style="4"/>
    <col min="16" max="17" width="10.5703125" style="2"/>
    <col min="18" max="18" width="21.7109375" style="2" bestFit="1" customWidth="1"/>
    <col min="19" max="19" width="18.7109375" style="2" bestFit="1" customWidth="1"/>
    <col min="20" max="16384" width="10.5703125" style="2"/>
  </cols>
  <sheetData>
    <row r="1" spans="1:79" ht="20.100000000000001" customHeight="1">
      <c r="A1" s="1" t="s">
        <v>125</v>
      </c>
      <c r="B1" s="73" t="s">
        <v>112</v>
      </c>
      <c r="C1" s="73"/>
      <c r="D1" s="73"/>
      <c r="E1" s="3"/>
      <c r="O1" s="2"/>
      <c r="S1" s="4"/>
    </row>
    <row r="2" spans="1:79" ht="20.100000000000001" customHeight="1">
      <c r="A2" s="1" t="s">
        <v>0</v>
      </c>
      <c r="B2" s="5"/>
      <c r="K2" s="4"/>
      <c r="O2" s="2"/>
    </row>
    <row r="3" spans="1:79" ht="20.100000000000001" customHeight="1">
      <c r="A3" s="1" t="s">
        <v>1</v>
      </c>
      <c r="B3" s="6"/>
      <c r="C3" s="7"/>
      <c r="D3" s="8" t="s">
        <v>2</v>
      </c>
      <c r="E3" s="81"/>
      <c r="F3" s="81"/>
      <c r="G3" s="9"/>
      <c r="L3" s="4"/>
      <c r="O3" s="2"/>
    </row>
    <row r="4" spans="1:79" ht="20.100000000000001" customHeight="1">
      <c r="A4" s="1" t="s">
        <v>3</v>
      </c>
      <c r="B4" s="44" t="s">
        <v>4</v>
      </c>
      <c r="K4" s="4"/>
      <c r="O4" s="2"/>
    </row>
    <row r="5" spans="1:79" ht="20.100000000000001" customHeight="1">
      <c r="A5" s="1" t="s">
        <v>5</v>
      </c>
      <c r="B5" s="10"/>
      <c r="E5" s="1"/>
      <c r="F5" s="1"/>
      <c r="G5" s="1"/>
      <c r="O5" s="2"/>
      <c r="Q5" s="4"/>
    </row>
    <row r="6" spans="1:79">
      <c r="A6" s="11"/>
      <c r="B6" s="11"/>
      <c r="C6" s="9"/>
      <c r="D6" s="11"/>
      <c r="E6" s="11"/>
    </row>
    <row r="7" spans="1:79" ht="51">
      <c r="A7" s="47" t="s">
        <v>126</v>
      </c>
      <c r="B7" s="48" t="s">
        <v>6</v>
      </c>
      <c r="C7" s="48" t="s">
        <v>7</v>
      </c>
      <c r="D7" s="49" t="s">
        <v>8</v>
      </c>
      <c r="E7" s="49" t="s">
        <v>9</v>
      </c>
      <c r="F7" s="50" t="s">
        <v>10</v>
      </c>
      <c r="G7" s="50" t="s">
        <v>11</v>
      </c>
      <c r="H7" s="50" t="s">
        <v>12</v>
      </c>
      <c r="I7" s="50" t="s">
        <v>13</v>
      </c>
      <c r="K7" s="12" t="s">
        <v>14</v>
      </c>
      <c r="L7" s="13" t="s">
        <v>15</v>
      </c>
      <c r="M7" s="12" t="s">
        <v>16</v>
      </c>
      <c r="N7" s="13" t="s">
        <v>17</v>
      </c>
      <c r="O7" s="12" t="s">
        <v>18</v>
      </c>
      <c r="P7" s="12" t="s">
        <v>19</v>
      </c>
      <c r="Q7" s="12" t="s">
        <v>20</v>
      </c>
      <c r="R7" s="12" t="s">
        <v>21</v>
      </c>
      <c r="S7" s="12" t="s">
        <v>22</v>
      </c>
      <c r="T7" s="14" t="s">
        <v>23</v>
      </c>
      <c r="U7" s="14" t="s">
        <v>24</v>
      </c>
      <c r="V7" s="14" t="s">
        <v>25</v>
      </c>
      <c r="W7" s="12" t="s">
        <v>26</v>
      </c>
      <c r="X7" s="12" t="s">
        <v>27</v>
      </c>
      <c r="Y7" s="14" t="s">
        <v>28</v>
      </c>
      <c r="Z7" s="14" t="s">
        <v>29</v>
      </c>
      <c r="AA7" s="12" t="s">
        <v>30</v>
      </c>
      <c r="AB7" s="12" t="s">
        <v>10</v>
      </c>
      <c r="AC7" s="14" t="s">
        <v>31</v>
      </c>
      <c r="AD7" s="14" t="s">
        <v>11</v>
      </c>
      <c r="AE7" s="12" t="s">
        <v>32</v>
      </c>
      <c r="AF7" s="12" t="s">
        <v>33</v>
      </c>
      <c r="AG7" s="14" t="s">
        <v>34</v>
      </c>
      <c r="AH7" s="12" t="s">
        <v>35</v>
      </c>
      <c r="AI7" s="14" t="s">
        <v>36</v>
      </c>
      <c r="AJ7" s="12" t="s">
        <v>37</v>
      </c>
      <c r="AK7" s="14" t="s">
        <v>38</v>
      </c>
      <c r="AL7" s="14" t="s">
        <v>39</v>
      </c>
      <c r="AM7" s="12" t="s">
        <v>40</v>
      </c>
      <c r="AN7" s="14" t="s">
        <v>41</v>
      </c>
      <c r="AO7" s="14" t="s">
        <v>42</v>
      </c>
      <c r="AP7" s="14" t="s">
        <v>43</v>
      </c>
      <c r="AQ7" s="14" t="s">
        <v>44</v>
      </c>
      <c r="AR7" s="14" t="s">
        <v>45</v>
      </c>
      <c r="AS7" s="14" t="s">
        <v>46</v>
      </c>
      <c r="AT7" s="14" t="s">
        <v>47</v>
      </c>
      <c r="AU7" s="12" t="s">
        <v>48</v>
      </c>
      <c r="AV7" s="14" t="s">
        <v>49</v>
      </c>
      <c r="AW7" s="14" t="s">
        <v>50</v>
      </c>
      <c r="AX7" s="14" t="s">
        <v>51</v>
      </c>
      <c r="AY7" s="14" t="s">
        <v>52</v>
      </c>
      <c r="AZ7" s="14" t="s">
        <v>53</v>
      </c>
      <c r="BA7" s="14" t="s">
        <v>54</v>
      </c>
      <c r="BB7" s="14" t="s">
        <v>55</v>
      </c>
      <c r="BC7" s="14" t="s">
        <v>56</v>
      </c>
      <c r="BD7" s="14" t="s">
        <v>57</v>
      </c>
      <c r="BE7" s="14" t="s">
        <v>58</v>
      </c>
      <c r="BF7" s="14" t="s">
        <v>59</v>
      </c>
      <c r="BG7" s="14" t="s">
        <v>60</v>
      </c>
      <c r="BH7" s="14" t="s">
        <v>61</v>
      </c>
      <c r="BI7" s="14" t="s">
        <v>62</v>
      </c>
      <c r="BJ7" s="14" t="s">
        <v>63</v>
      </c>
      <c r="BK7" s="14" t="s">
        <v>64</v>
      </c>
      <c r="BL7" s="14" t="s">
        <v>65</v>
      </c>
      <c r="BM7" s="14" t="s">
        <v>66</v>
      </c>
      <c r="BN7" s="14" t="s">
        <v>67</v>
      </c>
      <c r="BO7" s="14" t="s">
        <v>68</v>
      </c>
      <c r="BP7" s="14" t="s">
        <v>69</v>
      </c>
      <c r="BQ7" s="14" t="s">
        <v>70</v>
      </c>
      <c r="BR7" s="14" t="s">
        <v>71</v>
      </c>
      <c r="BS7" s="14" t="s">
        <v>72</v>
      </c>
      <c r="BT7" s="14" t="s">
        <v>73</v>
      </c>
      <c r="BU7" s="14" t="s">
        <v>74</v>
      </c>
      <c r="BV7" s="14" t="s">
        <v>75</v>
      </c>
      <c r="BW7" s="14" t="s">
        <v>76</v>
      </c>
      <c r="BX7" s="14" t="s">
        <v>77</v>
      </c>
      <c r="BY7" s="14" t="s">
        <v>78</v>
      </c>
      <c r="BZ7" s="14" t="s">
        <v>79</v>
      </c>
      <c r="CA7" s="14" t="s">
        <v>80</v>
      </c>
    </row>
    <row r="8" spans="1:79" ht="15.95" customHeight="1">
      <c r="A8" s="75"/>
      <c r="B8" s="71"/>
      <c r="C8" s="77"/>
      <c r="D8" s="79"/>
      <c r="E8" s="88">
        <v>0</v>
      </c>
      <c r="F8" s="90"/>
      <c r="G8" s="90"/>
      <c r="H8" s="86"/>
      <c r="I8" s="86"/>
      <c r="K8" s="4" t="s">
        <v>84</v>
      </c>
      <c r="L8" s="15" t="str">
        <f>+B4</f>
        <v>June 30, 20XX</v>
      </c>
      <c r="M8" s="4" t="s">
        <v>85</v>
      </c>
      <c r="N8" s="15" t="str">
        <f>L8</f>
        <v>June 30, 20XX</v>
      </c>
      <c r="O8" s="4">
        <v>13</v>
      </c>
      <c r="P8" s="4" t="s">
        <v>86</v>
      </c>
      <c r="Q8" s="4" t="s">
        <v>87</v>
      </c>
      <c r="R8" s="4" t="str">
        <f>RIGHT(B4,4)&amp;" GAAP Adjustments"</f>
        <v>20XX GAAP Adjustments</v>
      </c>
      <c r="S8" s="4" t="s">
        <v>88</v>
      </c>
      <c r="T8" s="4"/>
      <c r="U8" s="4"/>
      <c r="V8" s="4"/>
      <c r="W8" s="4" t="str">
        <f>IF(LEFT(C8,1)="4","50","40")</f>
        <v>40</v>
      </c>
      <c r="X8" s="16">
        <f>C8</f>
        <v>0</v>
      </c>
      <c r="Y8" s="4"/>
      <c r="Z8" s="4"/>
      <c r="AA8" s="17">
        <f>E8</f>
        <v>0</v>
      </c>
      <c r="AB8" s="4" t="str">
        <f>IF(F8="","",F8)</f>
        <v/>
      </c>
      <c r="AC8" s="4" t="str">
        <f>IF(H8="","",H8)</f>
        <v/>
      </c>
      <c r="AD8" s="4" t="str">
        <f>IF(G8="","",G8)</f>
        <v/>
      </c>
      <c r="AE8" s="18">
        <f>$B$2</f>
        <v>0</v>
      </c>
      <c r="AF8" s="4" t="str">
        <f>RIGHT(B4,4)&amp;"-A2"</f>
        <v>20XX-A2</v>
      </c>
      <c r="AG8" s="4"/>
      <c r="AH8" s="18">
        <f>I8</f>
        <v>0</v>
      </c>
      <c r="AI8" s="4"/>
      <c r="AJ8" s="18">
        <f>$B$3</f>
        <v>0</v>
      </c>
      <c r="AK8" s="4"/>
      <c r="AL8" s="4"/>
      <c r="AM8" s="18">
        <f>A8</f>
        <v>0</v>
      </c>
      <c r="AN8" s="4"/>
      <c r="AO8" s="4"/>
      <c r="AP8" s="4"/>
      <c r="AQ8" s="4"/>
      <c r="AR8" s="4"/>
      <c r="AS8" s="4"/>
      <c r="AT8" s="4"/>
      <c r="AU8" s="4" t="s">
        <v>89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</row>
    <row r="9" spans="1:79">
      <c r="A9" s="76"/>
      <c r="B9" s="72"/>
      <c r="C9" s="78"/>
      <c r="D9" s="80"/>
      <c r="E9" s="89"/>
      <c r="F9" s="91"/>
      <c r="G9" s="91"/>
      <c r="H9" s="87"/>
      <c r="I9" s="87"/>
      <c r="L9" s="15" t="str">
        <f>+L8</f>
        <v>June 30, 20XX</v>
      </c>
      <c r="M9" s="19" t="str">
        <f t="shared" ref="M9:S9" si="0">M8</f>
        <v>Y1</v>
      </c>
      <c r="N9" s="19" t="str">
        <f t="shared" si="0"/>
        <v>June 30, 20XX</v>
      </c>
      <c r="O9" s="4">
        <f t="shared" si="0"/>
        <v>13</v>
      </c>
      <c r="P9" s="19" t="str">
        <f t="shared" si="0"/>
        <v>SOMS</v>
      </c>
      <c r="Q9" s="19" t="str">
        <f t="shared" si="0"/>
        <v>USD</v>
      </c>
      <c r="R9" s="4" t="str">
        <f>+R8</f>
        <v>20XX GAAP Adjustments</v>
      </c>
      <c r="S9" s="19" t="str">
        <f t="shared" si="0"/>
        <v>Accruals not in Magic</v>
      </c>
      <c r="W9" s="2" t="str">
        <f>IF(W8="50","40","50")</f>
        <v>50</v>
      </c>
      <c r="X9" s="2" t="str">
        <f>LEFT(B8,8)</f>
        <v/>
      </c>
      <c r="AA9" s="20">
        <f>AA8</f>
        <v>0</v>
      </c>
      <c r="AE9" s="20">
        <f>AE8</f>
        <v>0</v>
      </c>
      <c r="AF9" s="4" t="str">
        <f>+AF8</f>
        <v>20XX-A2</v>
      </c>
      <c r="AH9" s="20">
        <f>AH8</f>
        <v>0</v>
      </c>
      <c r="AJ9" s="20">
        <f>AJ8</f>
        <v>0</v>
      </c>
      <c r="AM9" s="20">
        <f>AM8</f>
        <v>0</v>
      </c>
      <c r="AU9" s="20" t="str">
        <f>AU8</f>
        <v>AGYGAAP</v>
      </c>
    </row>
    <row r="10" spans="1:79" ht="15.95" customHeight="1">
      <c r="A10" s="57"/>
      <c r="B10" s="71"/>
      <c r="C10" s="61"/>
      <c r="D10" s="63"/>
      <c r="E10" s="65">
        <v>0</v>
      </c>
      <c r="F10" s="67"/>
      <c r="G10" s="67"/>
      <c r="H10" s="69"/>
      <c r="I10" s="69"/>
      <c r="K10" s="4" t="s">
        <v>84</v>
      </c>
      <c r="L10" s="15" t="str">
        <f>+L9</f>
        <v>June 30, 20XX</v>
      </c>
      <c r="M10" s="4" t="s">
        <v>85</v>
      </c>
      <c r="N10" s="15" t="str">
        <f>L10</f>
        <v>June 30, 20XX</v>
      </c>
      <c r="O10" s="4">
        <v>13</v>
      </c>
      <c r="P10" s="4" t="s">
        <v>86</v>
      </c>
      <c r="Q10" s="4" t="s">
        <v>87</v>
      </c>
      <c r="R10" s="4" t="str">
        <f t="shared" ref="R10:R49" si="1">+R9</f>
        <v>20XX GAAP Adjustments</v>
      </c>
      <c r="S10" s="4" t="s">
        <v>88</v>
      </c>
      <c r="T10" s="4"/>
      <c r="U10" s="4"/>
      <c r="V10" s="4"/>
      <c r="W10" s="4" t="str">
        <f>IF(LEFT(C10,1)="4","50","40")</f>
        <v>40</v>
      </c>
      <c r="X10" s="16">
        <f>C10</f>
        <v>0</v>
      </c>
      <c r="Y10" s="4"/>
      <c r="Z10" s="4"/>
      <c r="AA10" s="17">
        <f>E10</f>
        <v>0</v>
      </c>
      <c r="AB10" s="4" t="str">
        <f>IF(F10="","",F10)</f>
        <v/>
      </c>
      <c r="AC10" s="4" t="str">
        <f>IF(H10="","",H10)</f>
        <v/>
      </c>
      <c r="AD10" s="4" t="str">
        <f>IF(G10="","",G10)</f>
        <v/>
      </c>
      <c r="AE10" s="18">
        <f>$B$2</f>
        <v>0</v>
      </c>
      <c r="AF10" s="4" t="str">
        <f t="shared" ref="AF10:AF49" si="2">+AF9</f>
        <v>20XX-A2</v>
      </c>
      <c r="AG10" s="4"/>
      <c r="AH10" s="18">
        <f>I10</f>
        <v>0</v>
      </c>
      <c r="AI10" s="4"/>
      <c r="AJ10" s="18">
        <f>$B$3</f>
        <v>0</v>
      </c>
      <c r="AK10" s="4"/>
      <c r="AL10" s="4"/>
      <c r="AM10" s="18">
        <f>A10</f>
        <v>0</v>
      </c>
      <c r="AN10" s="4"/>
      <c r="AO10" s="4"/>
      <c r="AP10" s="4"/>
      <c r="AQ10" s="4"/>
      <c r="AR10" s="4"/>
      <c r="AS10" s="4"/>
      <c r="AT10" s="4"/>
      <c r="AU10" s="4" t="s">
        <v>89</v>
      </c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</row>
    <row r="11" spans="1:79" ht="15.95" customHeight="1">
      <c r="A11" s="58"/>
      <c r="B11" s="72"/>
      <c r="C11" s="62"/>
      <c r="D11" s="64"/>
      <c r="E11" s="66"/>
      <c r="F11" s="68"/>
      <c r="G11" s="68"/>
      <c r="H11" s="70"/>
      <c r="I11" s="70"/>
      <c r="L11" s="15" t="str">
        <f t="shared" ref="L11:L49" si="3">+L10</f>
        <v>June 30, 20XX</v>
      </c>
      <c r="M11" s="19" t="str">
        <f t="shared" ref="M11:Q11" si="4">M10</f>
        <v>Y1</v>
      </c>
      <c r="N11" s="19" t="str">
        <f t="shared" si="4"/>
        <v>June 30, 20XX</v>
      </c>
      <c r="O11" s="4">
        <f t="shared" si="4"/>
        <v>13</v>
      </c>
      <c r="P11" s="19" t="str">
        <f t="shared" si="4"/>
        <v>SOMS</v>
      </c>
      <c r="Q11" s="19" t="str">
        <f t="shared" si="4"/>
        <v>USD</v>
      </c>
      <c r="R11" s="4" t="str">
        <f t="shared" si="1"/>
        <v>20XX GAAP Adjustments</v>
      </c>
      <c r="S11" s="19" t="str">
        <f t="shared" ref="S11" si="5">S10</f>
        <v>Accruals not in Magic</v>
      </c>
      <c r="W11" s="2" t="str">
        <f>IF(W10="50","40","50")</f>
        <v>50</v>
      </c>
      <c r="X11" s="2" t="str">
        <f>LEFT(B10,8)</f>
        <v/>
      </c>
      <c r="AA11" s="20">
        <f>AA10</f>
        <v>0</v>
      </c>
      <c r="AE11" s="20">
        <f>AE10</f>
        <v>0</v>
      </c>
      <c r="AF11" s="4" t="str">
        <f t="shared" si="2"/>
        <v>20XX-A2</v>
      </c>
      <c r="AH11" s="20">
        <f>AH10</f>
        <v>0</v>
      </c>
      <c r="AJ11" s="20">
        <f>AJ10</f>
        <v>0</v>
      </c>
      <c r="AM11" s="20">
        <f>AM10</f>
        <v>0</v>
      </c>
      <c r="AU11" s="20" t="str">
        <f>AU10</f>
        <v>AGYGAAP</v>
      </c>
    </row>
    <row r="12" spans="1:79" ht="15.95" customHeight="1">
      <c r="A12" s="57"/>
      <c r="B12" s="71"/>
      <c r="C12" s="61"/>
      <c r="D12" s="63"/>
      <c r="E12" s="65">
        <v>0</v>
      </c>
      <c r="F12" s="67"/>
      <c r="G12" s="67"/>
      <c r="H12" s="69"/>
      <c r="I12" s="69"/>
      <c r="K12" s="4" t="s">
        <v>84</v>
      </c>
      <c r="L12" s="15" t="str">
        <f>+L11</f>
        <v>June 30, 20XX</v>
      </c>
      <c r="M12" s="4" t="s">
        <v>85</v>
      </c>
      <c r="N12" s="15" t="str">
        <f>L12</f>
        <v>June 30, 20XX</v>
      </c>
      <c r="O12" s="4">
        <v>13</v>
      </c>
      <c r="P12" s="4" t="s">
        <v>86</v>
      </c>
      <c r="Q12" s="4" t="s">
        <v>87</v>
      </c>
      <c r="R12" s="4" t="str">
        <f>+R11</f>
        <v>20XX GAAP Adjustments</v>
      </c>
      <c r="S12" s="4" t="s">
        <v>88</v>
      </c>
      <c r="T12" s="4"/>
      <c r="U12" s="4"/>
      <c r="V12" s="4"/>
      <c r="W12" s="4" t="str">
        <f>IF(LEFT(C12,1)="4","50","40")</f>
        <v>40</v>
      </c>
      <c r="X12" s="16">
        <f>C12</f>
        <v>0</v>
      </c>
      <c r="Y12" s="4"/>
      <c r="Z12" s="4"/>
      <c r="AA12" s="17">
        <f>E12</f>
        <v>0</v>
      </c>
      <c r="AB12" s="4" t="str">
        <f>IF(F12="","",F12)</f>
        <v/>
      </c>
      <c r="AC12" s="4" t="str">
        <f>IF(H12="","",H12)</f>
        <v/>
      </c>
      <c r="AD12" s="4" t="str">
        <f>IF(G12="","",G12)</f>
        <v/>
      </c>
      <c r="AE12" s="18">
        <f>$B$2</f>
        <v>0</v>
      </c>
      <c r="AF12" s="4" t="str">
        <f>+AF11</f>
        <v>20XX-A2</v>
      </c>
      <c r="AG12" s="4"/>
      <c r="AH12" s="18">
        <f>I12</f>
        <v>0</v>
      </c>
      <c r="AI12" s="4"/>
      <c r="AJ12" s="18">
        <f>$B$3</f>
        <v>0</v>
      </c>
      <c r="AK12" s="4"/>
      <c r="AL12" s="4"/>
      <c r="AM12" s="18">
        <f>A12</f>
        <v>0</v>
      </c>
      <c r="AN12" s="4"/>
      <c r="AO12" s="4"/>
      <c r="AP12" s="4"/>
      <c r="AQ12" s="4"/>
      <c r="AR12" s="4"/>
      <c r="AS12" s="4"/>
      <c r="AT12" s="4"/>
      <c r="AU12" s="4" t="s">
        <v>89</v>
      </c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</row>
    <row r="13" spans="1:79" ht="15.95" customHeight="1">
      <c r="A13" s="58"/>
      <c r="B13" s="72"/>
      <c r="C13" s="62"/>
      <c r="D13" s="64"/>
      <c r="E13" s="66"/>
      <c r="F13" s="68"/>
      <c r="G13" s="68"/>
      <c r="H13" s="70"/>
      <c r="I13" s="70"/>
      <c r="L13" s="15" t="str">
        <f t="shared" si="3"/>
        <v>June 30, 20XX</v>
      </c>
      <c r="M13" s="19" t="str">
        <f t="shared" ref="M13:Q13" si="6">M12</f>
        <v>Y1</v>
      </c>
      <c r="N13" s="19" t="str">
        <f t="shared" si="6"/>
        <v>June 30, 20XX</v>
      </c>
      <c r="O13" s="4">
        <f t="shared" si="6"/>
        <v>13</v>
      </c>
      <c r="P13" s="19" t="str">
        <f t="shared" si="6"/>
        <v>SOMS</v>
      </c>
      <c r="Q13" s="19" t="str">
        <f t="shared" si="6"/>
        <v>USD</v>
      </c>
      <c r="R13" s="4" t="str">
        <f t="shared" si="1"/>
        <v>20XX GAAP Adjustments</v>
      </c>
      <c r="S13" s="19" t="str">
        <f t="shared" ref="S13:S15" si="7">S12</f>
        <v>Accruals not in Magic</v>
      </c>
      <c r="W13" s="2" t="str">
        <f>IF(W12="50","40","50")</f>
        <v>50</v>
      </c>
      <c r="X13" s="2" t="str">
        <f>LEFT(B12,8)</f>
        <v/>
      </c>
      <c r="AA13" s="20">
        <f>AA12</f>
        <v>0</v>
      </c>
      <c r="AE13" s="20">
        <f>AE12</f>
        <v>0</v>
      </c>
      <c r="AF13" s="4" t="str">
        <f t="shared" si="2"/>
        <v>20XX-A2</v>
      </c>
      <c r="AH13" s="20">
        <f>AH12</f>
        <v>0</v>
      </c>
      <c r="AJ13" s="20">
        <f>AJ12</f>
        <v>0</v>
      </c>
      <c r="AM13" s="20">
        <f>AM12</f>
        <v>0</v>
      </c>
      <c r="AU13" s="20" t="str">
        <f>AU12</f>
        <v>AGYGAAP</v>
      </c>
    </row>
    <row r="14" spans="1:79" ht="15.95" customHeight="1">
      <c r="A14" s="57"/>
      <c r="B14" s="71"/>
      <c r="C14" s="61"/>
      <c r="D14" s="63"/>
      <c r="E14" s="65">
        <v>0</v>
      </c>
      <c r="F14" s="67"/>
      <c r="G14" s="67"/>
      <c r="H14" s="69"/>
      <c r="I14" s="69"/>
      <c r="K14" s="4" t="s">
        <v>84</v>
      </c>
      <c r="L14" s="15" t="str">
        <f>+L13</f>
        <v>June 30, 20XX</v>
      </c>
      <c r="M14" s="4" t="s">
        <v>85</v>
      </c>
      <c r="N14" s="15" t="str">
        <f>L14</f>
        <v>June 30, 20XX</v>
      </c>
      <c r="O14" s="4">
        <v>13</v>
      </c>
      <c r="P14" s="4" t="s">
        <v>86</v>
      </c>
      <c r="Q14" s="4" t="s">
        <v>87</v>
      </c>
      <c r="R14" s="4" t="str">
        <f>+R13</f>
        <v>20XX GAAP Adjustments</v>
      </c>
      <c r="S14" s="4" t="s">
        <v>88</v>
      </c>
      <c r="T14" s="4"/>
      <c r="U14" s="4"/>
      <c r="V14" s="4"/>
      <c r="W14" s="4" t="str">
        <f>IF(LEFT(C14,1)="4","50","40")</f>
        <v>40</v>
      </c>
      <c r="X14" s="16">
        <f>C14</f>
        <v>0</v>
      </c>
      <c r="Y14" s="4"/>
      <c r="Z14" s="4"/>
      <c r="AA14" s="17">
        <f>E14</f>
        <v>0</v>
      </c>
      <c r="AB14" s="4" t="str">
        <f>IF(F14="","",F14)</f>
        <v/>
      </c>
      <c r="AC14" s="4" t="str">
        <f>IF(H14="","",H14)</f>
        <v/>
      </c>
      <c r="AD14" s="4" t="str">
        <f>IF(G14="","",G14)</f>
        <v/>
      </c>
      <c r="AE14" s="18">
        <f>$B$2</f>
        <v>0</v>
      </c>
      <c r="AF14" s="4" t="str">
        <f>+AF13</f>
        <v>20XX-A2</v>
      </c>
      <c r="AG14" s="4"/>
      <c r="AH14" s="18">
        <f>I14</f>
        <v>0</v>
      </c>
      <c r="AI14" s="4"/>
      <c r="AJ14" s="18">
        <f>$B$3</f>
        <v>0</v>
      </c>
      <c r="AK14" s="4"/>
      <c r="AL14" s="4"/>
      <c r="AM14" s="18">
        <f>A14</f>
        <v>0</v>
      </c>
      <c r="AN14" s="4"/>
      <c r="AO14" s="4"/>
      <c r="AP14" s="4"/>
      <c r="AQ14" s="4"/>
      <c r="AR14" s="4"/>
      <c r="AS14" s="4"/>
      <c r="AT14" s="4"/>
      <c r="AU14" s="4" t="s">
        <v>89</v>
      </c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</row>
    <row r="15" spans="1:79" ht="15.95" customHeight="1">
      <c r="A15" s="58"/>
      <c r="B15" s="72"/>
      <c r="C15" s="62"/>
      <c r="D15" s="64"/>
      <c r="E15" s="66"/>
      <c r="F15" s="68"/>
      <c r="G15" s="68"/>
      <c r="H15" s="70"/>
      <c r="I15" s="70"/>
      <c r="L15" s="15" t="str">
        <f t="shared" si="3"/>
        <v>June 30, 20XX</v>
      </c>
      <c r="M15" s="19" t="str">
        <f t="shared" ref="M15:Q15" si="8">M14</f>
        <v>Y1</v>
      </c>
      <c r="N15" s="19" t="str">
        <f t="shared" si="8"/>
        <v>June 30, 20XX</v>
      </c>
      <c r="O15" s="4">
        <f t="shared" si="8"/>
        <v>13</v>
      </c>
      <c r="P15" s="19" t="str">
        <f t="shared" si="8"/>
        <v>SOMS</v>
      </c>
      <c r="Q15" s="19" t="str">
        <f t="shared" si="8"/>
        <v>USD</v>
      </c>
      <c r="R15" s="4" t="str">
        <f t="shared" si="1"/>
        <v>20XX GAAP Adjustments</v>
      </c>
      <c r="S15" s="19" t="str">
        <f t="shared" si="7"/>
        <v>Accruals not in Magic</v>
      </c>
      <c r="W15" s="2" t="str">
        <f>IF(W14="50","40","50")</f>
        <v>50</v>
      </c>
      <c r="X15" s="2" t="str">
        <f>LEFT(B14,8)</f>
        <v/>
      </c>
      <c r="AA15" s="20">
        <f>AA14</f>
        <v>0</v>
      </c>
      <c r="AE15" s="20">
        <f>AE14</f>
        <v>0</v>
      </c>
      <c r="AF15" s="4" t="str">
        <f t="shared" si="2"/>
        <v>20XX-A2</v>
      </c>
      <c r="AH15" s="20">
        <f>AH14</f>
        <v>0</v>
      </c>
      <c r="AJ15" s="20">
        <f>AJ14</f>
        <v>0</v>
      </c>
      <c r="AM15" s="20">
        <f>AM14</f>
        <v>0</v>
      </c>
      <c r="AU15" s="20" t="str">
        <f>AU14</f>
        <v>AGYGAAP</v>
      </c>
    </row>
    <row r="16" spans="1:79" ht="15.95" customHeight="1">
      <c r="A16" s="57"/>
      <c r="B16" s="71"/>
      <c r="C16" s="61"/>
      <c r="D16" s="63"/>
      <c r="E16" s="65">
        <v>0</v>
      </c>
      <c r="F16" s="67"/>
      <c r="G16" s="67"/>
      <c r="H16" s="69"/>
      <c r="I16" s="69"/>
      <c r="K16" s="4" t="s">
        <v>84</v>
      </c>
      <c r="L16" s="15" t="str">
        <f t="shared" si="3"/>
        <v>June 30, 20XX</v>
      </c>
      <c r="M16" s="4" t="s">
        <v>85</v>
      </c>
      <c r="N16" s="15" t="str">
        <f>L16</f>
        <v>June 30, 20XX</v>
      </c>
      <c r="O16" s="4">
        <v>13</v>
      </c>
      <c r="P16" s="4" t="s">
        <v>86</v>
      </c>
      <c r="Q16" s="4" t="s">
        <v>87</v>
      </c>
      <c r="R16" s="4" t="str">
        <f t="shared" si="1"/>
        <v>20XX GAAP Adjustments</v>
      </c>
      <c r="S16" s="4" t="s">
        <v>88</v>
      </c>
      <c r="T16" s="4"/>
      <c r="U16" s="4"/>
      <c r="V16" s="4"/>
      <c r="W16" s="4" t="str">
        <f>IF(LEFT(C16,1)="4","50","40")</f>
        <v>40</v>
      </c>
      <c r="X16" s="16">
        <f>C16</f>
        <v>0</v>
      </c>
      <c r="Y16" s="4"/>
      <c r="Z16" s="4"/>
      <c r="AA16" s="17">
        <f>E16</f>
        <v>0</v>
      </c>
      <c r="AB16" s="4" t="str">
        <f>IF(F16="","",F16)</f>
        <v/>
      </c>
      <c r="AC16" s="4" t="str">
        <f>IF(H16="","",H16)</f>
        <v/>
      </c>
      <c r="AD16" s="4" t="str">
        <f>IF(G16="","",G16)</f>
        <v/>
      </c>
      <c r="AE16" s="18">
        <f>$B$2</f>
        <v>0</v>
      </c>
      <c r="AF16" s="4" t="str">
        <f t="shared" si="2"/>
        <v>20XX-A2</v>
      </c>
      <c r="AG16" s="4"/>
      <c r="AH16" s="18">
        <f>I16</f>
        <v>0</v>
      </c>
      <c r="AI16" s="4"/>
      <c r="AJ16" s="18">
        <f>$B$3</f>
        <v>0</v>
      </c>
      <c r="AK16" s="4"/>
      <c r="AL16" s="4"/>
      <c r="AM16" s="18">
        <f>A16</f>
        <v>0</v>
      </c>
      <c r="AN16" s="4"/>
      <c r="AO16" s="4"/>
      <c r="AP16" s="4"/>
      <c r="AQ16" s="4"/>
      <c r="AR16" s="4"/>
      <c r="AS16" s="4"/>
      <c r="AT16" s="4"/>
      <c r="AU16" s="4" t="s">
        <v>89</v>
      </c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</row>
    <row r="17" spans="1:79" ht="15.95" customHeight="1">
      <c r="A17" s="58"/>
      <c r="B17" s="72"/>
      <c r="C17" s="62"/>
      <c r="D17" s="64"/>
      <c r="E17" s="66"/>
      <c r="F17" s="68"/>
      <c r="G17" s="68"/>
      <c r="H17" s="70"/>
      <c r="I17" s="70"/>
      <c r="L17" s="15" t="str">
        <f t="shared" si="3"/>
        <v>June 30, 20XX</v>
      </c>
      <c r="M17" s="19" t="str">
        <f t="shared" ref="M17:Q17" si="9">M16</f>
        <v>Y1</v>
      </c>
      <c r="N17" s="19" t="str">
        <f t="shared" si="9"/>
        <v>June 30, 20XX</v>
      </c>
      <c r="O17" s="4">
        <f t="shared" si="9"/>
        <v>13</v>
      </c>
      <c r="P17" s="19" t="str">
        <f t="shared" si="9"/>
        <v>SOMS</v>
      </c>
      <c r="Q17" s="19" t="str">
        <f t="shared" si="9"/>
        <v>USD</v>
      </c>
      <c r="R17" s="4" t="str">
        <f t="shared" si="1"/>
        <v>20XX GAAP Adjustments</v>
      </c>
      <c r="S17" s="19" t="str">
        <f t="shared" ref="S17" si="10">S16</f>
        <v>Accruals not in Magic</v>
      </c>
      <c r="W17" s="2" t="str">
        <f>IF(W16="50","40","50")</f>
        <v>50</v>
      </c>
      <c r="X17" s="2" t="str">
        <f>LEFT(B16,8)</f>
        <v/>
      </c>
      <c r="AA17" s="20">
        <f>AA16</f>
        <v>0</v>
      </c>
      <c r="AE17" s="20">
        <f>AE16</f>
        <v>0</v>
      </c>
      <c r="AF17" s="4" t="str">
        <f t="shared" si="2"/>
        <v>20XX-A2</v>
      </c>
      <c r="AH17" s="20">
        <f>AH16</f>
        <v>0</v>
      </c>
      <c r="AJ17" s="20">
        <f>AJ16</f>
        <v>0</v>
      </c>
      <c r="AM17" s="20">
        <f>AM16</f>
        <v>0</v>
      </c>
      <c r="AU17" s="20" t="str">
        <f>AU16</f>
        <v>AGYGAAP</v>
      </c>
    </row>
    <row r="18" spans="1:79" ht="15.95" customHeight="1">
      <c r="A18" s="57"/>
      <c r="B18" s="71"/>
      <c r="C18" s="61"/>
      <c r="D18" s="63"/>
      <c r="E18" s="65">
        <v>0</v>
      </c>
      <c r="F18" s="67"/>
      <c r="G18" s="67"/>
      <c r="H18" s="69"/>
      <c r="I18" s="69"/>
      <c r="K18" s="4" t="s">
        <v>84</v>
      </c>
      <c r="L18" s="15" t="str">
        <f t="shared" si="3"/>
        <v>June 30, 20XX</v>
      </c>
      <c r="M18" s="4" t="s">
        <v>85</v>
      </c>
      <c r="N18" s="15" t="str">
        <f>L18</f>
        <v>June 30, 20XX</v>
      </c>
      <c r="O18" s="4">
        <v>13</v>
      </c>
      <c r="P18" s="4" t="s">
        <v>86</v>
      </c>
      <c r="Q18" s="4" t="s">
        <v>87</v>
      </c>
      <c r="R18" s="4" t="str">
        <f t="shared" si="1"/>
        <v>20XX GAAP Adjustments</v>
      </c>
      <c r="S18" s="4" t="s">
        <v>88</v>
      </c>
      <c r="T18" s="4"/>
      <c r="U18" s="4"/>
      <c r="V18" s="4"/>
      <c r="W18" s="4" t="str">
        <f>IF(LEFT(C18,1)="4","50","40")</f>
        <v>40</v>
      </c>
      <c r="X18" s="16">
        <f>C18</f>
        <v>0</v>
      </c>
      <c r="Y18" s="4"/>
      <c r="Z18" s="4"/>
      <c r="AA18" s="17">
        <f>E18</f>
        <v>0</v>
      </c>
      <c r="AB18" s="4" t="str">
        <f>IF(F18="","",F18)</f>
        <v/>
      </c>
      <c r="AC18" s="4" t="str">
        <f>IF(H18="","",H18)</f>
        <v/>
      </c>
      <c r="AD18" s="4" t="str">
        <f>IF(G18="","",G18)</f>
        <v/>
      </c>
      <c r="AE18" s="18">
        <f>$B$2</f>
        <v>0</v>
      </c>
      <c r="AF18" s="4" t="str">
        <f t="shared" si="2"/>
        <v>20XX-A2</v>
      </c>
      <c r="AG18" s="4"/>
      <c r="AH18" s="18">
        <f>I18</f>
        <v>0</v>
      </c>
      <c r="AI18" s="4"/>
      <c r="AJ18" s="18">
        <f>$B$3</f>
        <v>0</v>
      </c>
      <c r="AK18" s="4"/>
      <c r="AL18" s="4"/>
      <c r="AM18" s="18">
        <f>A18</f>
        <v>0</v>
      </c>
      <c r="AN18" s="4"/>
      <c r="AO18" s="4"/>
      <c r="AP18" s="4"/>
      <c r="AQ18" s="4"/>
      <c r="AR18" s="4"/>
      <c r="AS18" s="4"/>
      <c r="AT18" s="4"/>
      <c r="AU18" s="4" t="s">
        <v>89</v>
      </c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</row>
    <row r="19" spans="1:79" ht="15.95" customHeight="1">
      <c r="A19" s="58"/>
      <c r="B19" s="72"/>
      <c r="C19" s="62"/>
      <c r="D19" s="64"/>
      <c r="E19" s="66"/>
      <c r="F19" s="68"/>
      <c r="G19" s="68"/>
      <c r="H19" s="70"/>
      <c r="I19" s="70"/>
      <c r="L19" s="15" t="str">
        <f t="shared" si="3"/>
        <v>June 30, 20XX</v>
      </c>
      <c r="M19" s="19" t="str">
        <f t="shared" ref="M19:Q19" si="11">M18</f>
        <v>Y1</v>
      </c>
      <c r="N19" s="19" t="str">
        <f t="shared" si="11"/>
        <v>June 30, 20XX</v>
      </c>
      <c r="O19" s="4">
        <f t="shared" si="11"/>
        <v>13</v>
      </c>
      <c r="P19" s="19" t="str">
        <f t="shared" si="11"/>
        <v>SOMS</v>
      </c>
      <c r="Q19" s="19" t="str">
        <f t="shared" si="11"/>
        <v>USD</v>
      </c>
      <c r="R19" s="4" t="str">
        <f t="shared" si="1"/>
        <v>20XX GAAP Adjustments</v>
      </c>
      <c r="S19" s="19" t="str">
        <f t="shared" ref="S19" si="12">S18</f>
        <v>Accruals not in Magic</v>
      </c>
      <c r="W19" s="2" t="str">
        <f>IF(W18="50","40","50")</f>
        <v>50</v>
      </c>
      <c r="X19" s="2" t="str">
        <f>LEFT(B18,8)</f>
        <v/>
      </c>
      <c r="AA19" s="20">
        <f>AA18</f>
        <v>0</v>
      </c>
      <c r="AE19" s="20">
        <f>AE18</f>
        <v>0</v>
      </c>
      <c r="AF19" s="4" t="str">
        <f t="shared" si="2"/>
        <v>20XX-A2</v>
      </c>
      <c r="AH19" s="20">
        <f>AH18</f>
        <v>0</v>
      </c>
      <c r="AJ19" s="20">
        <f>AJ18</f>
        <v>0</v>
      </c>
      <c r="AM19" s="20">
        <f>AM18</f>
        <v>0</v>
      </c>
      <c r="AU19" s="20" t="str">
        <f>AU18</f>
        <v>AGYGAAP</v>
      </c>
    </row>
    <row r="20" spans="1:79" ht="15.95" customHeight="1">
      <c r="A20" s="57"/>
      <c r="B20" s="59"/>
      <c r="C20" s="61"/>
      <c r="D20" s="63"/>
      <c r="E20" s="65">
        <v>0</v>
      </c>
      <c r="F20" s="67"/>
      <c r="G20" s="67"/>
      <c r="H20" s="69"/>
      <c r="I20" s="69"/>
      <c r="K20" s="4" t="s">
        <v>84</v>
      </c>
      <c r="L20" s="15" t="str">
        <f t="shared" si="3"/>
        <v>June 30, 20XX</v>
      </c>
      <c r="M20" s="4" t="s">
        <v>85</v>
      </c>
      <c r="N20" s="15" t="str">
        <f>L20</f>
        <v>June 30, 20XX</v>
      </c>
      <c r="O20" s="4">
        <v>13</v>
      </c>
      <c r="P20" s="4" t="s">
        <v>86</v>
      </c>
      <c r="Q20" s="4" t="s">
        <v>87</v>
      </c>
      <c r="R20" s="4" t="str">
        <f t="shared" si="1"/>
        <v>20XX GAAP Adjustments</v>
      </c>
      <c r="S20" s="4" t="s">
        <v>88</v>
      </c>
      <c r="T20" s="4"/>
      <c r="U20" s="4"/>
      <c r="V20" s="4"/>
      <c r="W20" s="4" t="str">
        <f>IF(LEFT(C20,1)="4","50","40")</f>
        <v>40</v>
      </c>
      <c r="X20" s="16">
        <f>C20</f>
        <v>0</v>
      </c>
      <c r="Y20" s="4"/>
      <c r="Z20" s="4"/>
      <c r="AA20" s="17">
        <f>E20</f>
        <v>0</v>
      </c>
      <c r="AB20" s="4" t="str">
        <f>IF(F20="","",F20)</f>
        <v/>
      </c>
      <c r="AC20" s="4" t="str">
        <f>IF(H20="","",H20)</f>
        <v/>
      </c>
      <c r="AD20" s="4" t="str">
        <f>IF(G20="","",G20)</f>
        <v/>
      </c>
      <c r="AE20" s="18">
        <f>$B$2</f>
        <v>0</v>
      </c>
      <c r="AF20" s="4" t="str">
        <f t="shared" si="2"/>
        <v>20XX-A2</v>
      </c>
      <c r="AG20" s="4"/>
      <c r="AH20" s="18">
        <f>I20</f>
        <v>0</v>
      </c>
      <c r="AI20" s="4"/>
      <c r="AJ20" s="18">
        <f>$B$3</f>
        <v>0</v>
      </c>
      <c r="AK20" s="4"/>
      <c r="AL20" s="4"/>
      <c r="AM20" s="18">
        <f>A20</f>
        <v>0</v>
      </c>
      <c r="AN20" s="4"/>
      <c r="AO20" s="4"/>
      <c r="AP20" s="4"/>
      <c r="AQ20" s="4"/>
      <c r="AR20" s="4"/>
      <c r="AS20" s="4"/>
      <c r="AT20" s="4"/>
      <c r="AU20" s="4" t="s">
        <v>89</v>
      </c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15.95" customHeight="1">
      <c r="A21" s="58"/>
      <c r="B21" s="60"/>
      <c r="C21" s="62"/>
      <c r="D21" s="64"/>
      <c r="E21" s="66"/>
      <c r="F21" s="68"/>
      <c r="G21" s="68"/>
      <c r="H21" s="70"/>
      <c r="I21" s="70"/>
      <c r="L21" s="15" t="str">
        <f t="shared" si="3"/>
        <v>June 30, 20XX</v>
      </c>
      <c r="M21" s="19" t="str">
        <f t="shared" ref="M21:Q21" si="13">M20</f>
        <v>Y1</v>
      </c>
      <c r="N21" s="19" t="str">
        <f t="shared" si="13"/>
        <v>June 30, 20XX</v>
      </c>
      <c r="O21" s="4">
        <f t="shared" si="13"/>
        <v>13</v>
      </c>
      <c r="P21" s="19" t="str">
        <f t="shared" si="13"/>
        <v>SOMS</v>
      </c>
      <c r="Q21" s="19" t="str">
        <f t="shared" si="13"/>
        <v>USD</v>
      </c>
      <c r="R21" s="4" t="str">
        <f t="shared" si="1"/>
        <v>20XX GAAP Adjustments</v>
      </c>
      <c r="S21" s="19" t="str">
        <f t="shared" ref="S21" si="14">S20</f>
        <v>Accruals not in Magic</v>
      </c>
      <c r="W21" s="2" t="str">
        <f>IF(W20="50","40","50")</f>
        <v>50</v>
      </c>
      <c r="X21" s="2" t="str">
        <f>LEFT(B20,8)</f>
        <v/>
      </c>
      <c r="AA21" s="20">
        <f>AA20</f>
        <v>0</v>
      </c>
      <c r="AE21" s="20">
        <f>AE20</f>
        <v>0</v>
      </c>
      <c r="AF21" s="4" t="str">
        <f t="shared" si="2"/>
        <v>20XX-A2</v>
      </c>
      <c r="AH21" s="20">
        <f>AH20</f>
        <v>0</v>
      </c>
      <c r="AJ21" s="20">
        <f>AJ20</f>
        <v>0</v>
      </c>
      <c r="AM21" s="20">
        <f>AM20</f>
        <v>0</v>
      </c>
      <c r="AU21" s="20" t="str">
        <f>AU20</f>
        <v>AGYGAAP</v>
      </c>
    </row>
    <row r="22" spans="1:79" ht="15.95" customHeight="1">
      <c r="A22" s="57"/>
      <c r="B22" s="59"/>
      <c r="C22" s="61"/>
      <c r="D22" s="63"/>
      <c r="E22" s="65">
        <v>0</v>
      </c>
      <c r="F22" s="67"/>
      <c r="G22" s="67"/>
      <c r="H22" s="69"/>
      <c r="I22" s="69"/>
      <c r="K22" s="4" t="s">
        <v>84</v>
      </c>
      <c r="L22" s="15" t="str">
        <f>+L11</f>
        <v>June 30, 20XX</v>
      </c>
      <c r="M22" s="4" t="s">
        <v>85</v>
      </c>
      <c r="N22" s="15" t="str">
        <f>L22</f>
        <v>June 30, 20XX</v>
      </c>
      <c r="O22" s="4">
        <v>13</v>
      </c>
      <c r="P22" s="4" t="s">
        <v>86</v>
      </c>
      <c r="Q22" s="4" t="s">
        <v>87</v>
      </c>
      <c r="R22" s="4" t="str">
        <f>+R11</f>
        <v>20XX GAAP Adjustments</v>
      </c>
      <c r="S22" s="4" t="s">
        <v>88</v>
      </c>
      <c r="T22" s="4"/>
      <c r="U22" s="4"/>
      <c r="V22" s="4"/>
      <c r="W22" s="4" t="str">
        <f>IF(LEFT(C22,1)="4","50","40")</f>
        <v>40</v>
      </c>
      <c r="X22" s="16">
        <f>C22</f>
        <v>0</v>
      </c>
      <c r="Y22" s="4"/>
      <c r="Z22" s="4"/>
      <c r="AA22" s="17">
        <f>E22</f>
        <v>0</v>
      </c>
      <c r="AB22" s="4" t="str">
        <f>IF(F22="","",F22)</f>
        <v/>
      </c>
      <c r="AC22" s="4" t="str">
        <f>IF(H22="","",H22)</f>
        <v/>
      </c>
      <c r="AD22" s="4" t="str">
        <f>IF(G22="","",G22)</f>
        <v/>
      </c>
      <c r="AE22" s="18">
        <f>$B$2</f>
        <v>0</v>
      </c>
      <c r="AF22" s="4" t="str">
        <f>+AF11</f>
        <v>20XX-A2</v>
      </c>
      <c r="AG22" s="4"/>
      <c r="AH22" s="18">
        <f>I22</f>
        <v>0</v>
      </c>
      <c r="AI22" s="4"/>
      <c r="AJ22" s="18">
        <f>$B$3</f>
        <v>0</v>
      </c>
      <c r="AK22" s="4"/>
      <c r="AL22" s="4"/>
      <c r="AM22" s="18">
        <f>A22</f>
        <v>0</v>
      </c>
      <c r="AN22" s="4"/>
      <c r="AO22" s="4"/>
      <c r="AP22" s="4"/>
      <c r="AQ22" s="4"/>
      <c r="AR22" s="4"/>
      <c r="AS22" s="4"/>
      <c r="AT22" s="4"/>
      <c r="AU22" s="4" t="s">
        <v>89</v>
      </c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</row>
    <row r="23" spans="1:79" ht="15.95" customHeight="1">
      <c r="A23" s="58"/>
      <c r="B23" s="60"/>
      <c r="C23" s="62"/>
      <c r="D23" s="64"/>
      <c r="E23" s="66"/>
      <c r="F23" s="68"/>
      <c r="G23" s="68"/>
      <c r="H23" s="70"/>
      <c r="I23" s="70"/>
      <c r="L23" s="15" t="str">
        <f t="shared" si="3"/>
        <v>June 30, 20XX</v>
      </c>
      <c r="M23" s="19" t="str">
        <f t="shared" ref="M23:Q23" si="15">M22</f>
        <v>Y1</v>
      </c>
      <c r="N23" s="19" t="str">
        <f t="shared" si="15"/>
        <v>June 30, 20XX</v>
      </c>
      <c r="O23" s="4">
        <f t="shared" si="15"/>
        <v>13</v>
      </c>
      <c r="P23" s="19" t="str">
        <f t="shared" si="15"/>
        <v>SOMS</v>
      </c>
      <c r="Q23" s="19" t="str">
        <f t="shared" si="15"/>
        <v>USD</v>
      </c>
      <c r="R23" s="4" t="str">
        <f t="shared" si="1"/>
        <v>20XX GAAP Adjustments</v>
      </c>
      <c r="S23" s="19" t="str">
        <f t="shared" ref="S23" si="16">S22</f>
        <v>Accruals not in Magic</v>
      </c>
      <c r="W23" s="2" t="str">
        <f>IF(W22="50","40","50")</f>
        <v>50</v>
      </c>
      <c r="X23" s="2" t="str">
        <f>LEFT(B22,8)</f>
        <v/>
      </c>
      <c r="AA23" s="20">
        <f>AA22</f>
        <v>0</v>
      </c>
      <c r="AE23" s="20">
        <f>AE22</f>
        <v>0</v>
      </c>
      <c r="AF23" s="4" t="str">
        <f t="shared" si="2"/>
        <v>20XX-A2</v>
      </c>
      <c r="AH23" s="20">
        <f>AH22</f>
        <v>0</v>
      </c>
      <c r="AJ23" s="20">
        <f>AJ22</f>
        <v>0</v>
      </c>
      <c r="AM23" s="20">
        <f>AM22</f>
        <v>0</v>
      </c>
      <c r="AU23" s="20" t="str">
        <f>AU22</f>
        <v>AGYGAAP</v>
      </c>
    </row>
    <row r="24" spans="1:79" ht="15.95" customHeight="1">
      <c r="A24" s="57"/>
      <c r="B24" s="59"/>
      <c r="C24" s="61"/>
      <c r="D24" s="63"/>
      <c r="E24" s="65">
        <v>0</v>
      </c>
      <c r="F24" s="67"/>
      <c r="G24" s="67"/>
      <c r="H24" s="69"/>
      <c r="I24" s="69"/>
      <c r="K24" s="4" t="s">
        <v>84</v>
      </c>
      <c r="L24" s="15" t="str">
        <f t="shared" si="3"/>
        <v>June 30, 20XX</v>
      </c>
      <c r="M24" s="4" t="s">
        <v>85</v>
      </c>
      <c r="N24" s="15" t="str">
        <f>L24</f>
        <v>June 30, 20XX</v>
      </c>
      <c r="O24" s="4">
        <v>13</v>
      </c>
      <c r="P24" s="4" t="s">
        <v>86</v>
      </c>
      <c r="Q24" s="4" t="s">
        <v>87</v>
      </c>
      <c r="R24" s="4" t="str">
        <f t="shared" si="1"/>
        <v>20XX GAAP Adjustments</v>
      </c>
      <c r="S24" s="4" t="s">
        <v>88</v>
      </c>
      <c r="T24" s="4"/>
      <c r="U24" s="4"/>
      <c r="V24" s="4"/>
      <c r="W24" s="4" t="str">
        <f>IF(LEFT(C24,1)="4","50","40")</f>
        <v>40</v>
      </c>
      <c r="X24" s="16">
        <f>C24</f>
        <v>0</v>
      </c>
      <c r="Y24" s="4"/>
      <c r="Z24" s="4"/>
      <c r="AA24" s="17">
        <f>E24</f>
        <v>0</v>
      </c>
      <c r="AB24" s="4" t="str">
        <f>IF(F24="","",F24)</f>
        <v/>
      </c>
      <c r="AC24" s="4" t="str">
        <f>IF(H24="","",H24)</f>
        <v/>
      </c>
      <c r="AD24" s="4" t="str">
        <f>IF(G24="","",G24)</f>
        <v/>
      </c>
      <c r="AE24" s="18">
        <f>$B$2</f>
        <v>0</v>
      </c>
      <c r="AF24" s="4" t="str">
        <f t="shared" si="2"/>
        <v>20XX-A2</v>
      </c>
      <c r="AG24" s="4"/>
      <c r="AH24" s="18">
        <f>I24</f>
        <v>0</v>
      </c>
      <c r="AI24" s="4"/>
      <c r="AJ24" s="18">
        <f>$B$3</f>
        <v>0</v>
      </c>
      <c r="AK24" s="4"/>
      <c r="AL24" s="4"/>
      <c r="AM24" s="18">
        <f>A24</f>
        <v>0</v>
      </c>
      <c r="AN24" s="4"/>
      <c r="AO24" s="4"/>
      <c r="AP24" s="4"/>
      <c r="AQ24" s="4"/>
      <c r="AR24" s="4"/>
      <c r="AS24" s="4"/>
      <c r="AT24" s="4"/>
      <c r="AU24" s="4" t="s">
        <v>89</v>
      </c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</row>
    <row r="25" spans="1:79" ht="15.95" customHeight="1">
      <c r="A25" s="58"/>
      <c r="B25" s="60"/>
      <c r="C25" s="62"/>
      <c r="D25" s="64"/>
      <c r="E25" s="66"/>
      <c r="F25" s="68"/>
      <c r="G25" s="68"/>
      <c r="H25" s="70"/>
      <c r="I25" s="70"/>
      <c r="L25" s="15" t="str">
        <f t="shared" si="3"/>
        <v>June 30, 20XX</v>
      </c>
      <c r="M25" s="19" t="str">
        <f t="shared" ref="M25:Q25" si="17">M24</f>
        <v>Y1</v>
      </c>
      <c r="N25" s="19" t="str">
        <f t="shared" si="17"/>
        <v>June 30, 20XX</v>
      </c>
      <c r="O25" s="4">
        <f t="shared" si="17"/>
        <v>13</v>
      </c>
      <c r="P25" s="19" t="str">
        <f t="shared" si="17"/>
        <v>SOMS</v>
      </c>
      <c r="Q25" s="19" t="str">
        <f t="shared" si="17"/>
        <v>USD</v>
      </c>
      <c r="R25" s="4" t="str">
        <f t="shared" si="1"/>
        <v>20XX GAAP Adjustments</v>
      </c>
      <c r="S25" s="19" t="str">
        <f t="shared" ref="S25" si="18">S24</f>
        <v>Accruals not in Magic</v>
      </c>
      <c r="W25" s="2" t="str">
        <f>IF(W24="50","40","50")</f>
        <v>50</v>
      </c>
      <c r="X25" s="2" t="str">
        <f>LEFT(B24,8)</f>
        <v/>
      </c>
      <c r="AA25" s="20">
        <f>AA24</f>
        <v>0</v>
      </c>
      <c r="AE25" s="20">
        <f>AE24</f>
        <v>0</v>
      </c>
      <c r="AF25" s="4" t="str">
        <f t="shared" si="2"/>
        <v>20XX-A2</v>
      </c>
      <c r="AH25" s="20">
        <f>AH24</f>
        <v>0</v>
      </c>
      <c r="AJ25" s="20">
        <f>AJ24</f>
        <v>0</v>
      </c>
      <c r="AM25" s="20">
        <f>AM24</f>
        <v>0</v>
      </c>
      <c r="AU25" s="20" t="str">
        <f>AU24</f>
        <v>AGYGAAP</v>
      </c>
    </row>
    <row r="26" spans="1:79" ht="15.95" customHeight="1">
      <c r="A26" s="57"/>
      <c r="B26" s="59"/>
      <c r="C26" s="61"/>
      <c r="D26" s="63"/>
      <c r="E26" s="65">
        <v>0</v>
      </c>
      <c r="F26" s="67"/>
      <c r="G26" s="67"/>
      <c r="H26" s="69"/>
      <c r="I26" s="69"/>
      <c r="K26" s="4" t="s">
        <v>84</v>
      </c>
      <c r="L26" s="15" t="str">
        <f t="shared" si="3"/>
        <v>June 30, 20XX</v>
      </c>
      <c r="M26" s="4" t="s">
        <v>85</v>
      </c>
      <c r="N26" s="15" t="str">
        <f>L26</f>
        <v>June 30, 20XX</v>
      </c>
      <c r="O26" s="4">
        <v>13</v>
      </c>
      <c r="P26" s="4" t="s">
        <v>86</v>
      </c>
      <c r="Q26" s="4" t="s">
        <v>87</v>
      </c>
      <c r="R26" s="4" t="str">
        <f t="shared" si="1"/>
        <v>20XX GAAP Adjustments</v>
      </c>
      <c r="S26" s="4" t="s">
        <v>88</v>
      </c>
      <c r="T26" s="4"/>
      <c r="U26" s="4"/>
      <c r="V26" s="4"/>
      <c r="W26" s="4" t="str">
        <f>IF(LEFT(C26,1)="4","50","40")</f>
        <v>40</v>
      </c>
      <c r="X26" s="16">
        <f>C26</f>
        <v>0</v>
      </c>
      <c r="Y26" s="4"/>
      <c r="Z26" s="4"/>
      <c r="AA26" s="17">
        <f>E26</f>
        <v>0</v>
      </c>
      <c r="AB26" s="4" t="str">
        <f>IF(F26="","",F26)</f>
        <v/>
      </c>
      <c r="AC26" s="4" t="str">
        <f>IF(H26="","",H26)</f>
        <v/>
      </c>
      <c r="AD26" s="4" t="str">
        <f>IF(G26="","",G26)</f>
        <v/>
      </c>
      <c r="AE26" s="18">
        <f>$B$2</f>
        <v>0</v>
      </c>
      <c r="AF26" s="4" t="str">
        <f t="shared" si="2"/>
        <v>20XX-A2</v>
      </c>
      <c r="AG26" s="4"/>
      <c r="AH26" s="18">
        <f>I26</f>
        <v>0</v>
      </c>
      <c r="AI26" s="4"/>
      <c r="AJ26" s="18">
        <f>$B$3</f>
        <v>0</v>
      </c>
      <c r="AK26" s="4"/>
      <c r="AL26" s="4"/>
      <c r="AM26" s="18">
        <f>A26</f>
        <v>0</v>
      </c>
      <c r="AN26" s="4"/>
      <c r="AO26" s="4"/>
      <c r="AP26" s="4"/>
      <c r="AQ26" s="4"/>
      <c r="AR26" s="4"/>
      <c r="AS26" s="4"/>
      <c r="AT26" s="4"/>
      <c r="AU26" s="4" t="s">
        <v>89</v>
      </c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</row>
    <row r="27" spans="1:79" ht="15.95" customHeight="1">
      <c r="A27" s="58"/>
      <c r="B27" s="60"/>
      <c r="C27" s="62"/>
      <c r="D27" s="64"/>
      <c r="E27" s="66"/>
      <c r="F27" s="68"/>
      <c r="G27" s="68"/>
      <c r="H27" s="70"/>
      <c r="I27" s="70"/>
      <c r="L27" s="15" t="str">
        <f t="shared" si="3"/>
        <v>June 30, 20XX</v>
      </c>
      <c r="M27" s="19" t="str">
        <f t="shared" ref="M27:Q27" si="19">M26</f>
        <v>Y1</v>
      </c>
      <c r="N27" s="19" t="str">
        <f t="shared" si="19"/>
        <v>June 30, 20XX</v>
      </c>
      <c r="O27" s="4">
        <f t="shared" si="19"/>
        <v>13</v>
      </c>
      <c r="P27" s="19" t="str">
        <f t="shared" si="19"/>
        <v>SOMS</v>
      </c>
      <c r="Q27" s="19" t="str">
        <f t="shared" si="19"/>
        <v>USD</v>
      </c>
      <c r="R27" s="4" t="str">
        <f t="shared" si="1"/>
        <v>20XX GAAP Adjustments</v>
      </c>
      <c r="S27" s="19" t="str">
        <f t="shared" ref="S27" si="20">S26</f>
        <v>Accruals not in Magic</v>
      </c>
      <c r="W27" s="2" t="str">
        <f>IF(W26="50","40","50")</f>
        <v>50</v>
      </c>
      <c r="X27" s="2" t="str">
        <f>LEFT(B26,8)</f>
        <v/>
      </c>
      <c r="AA27" s="20">
        <f>AA26</f>
        <v>0</v>
      </c>
      <c r="AE27" s="20">
        <f>AE26</f>
        <v>0</v>
      </c>
      <c r="AF27" s="4" t="str">
        <f t="shared" si="2"/>
        <v>20XX-A2</v>
      </c>
      <c r="AH27" s="20">
        <f>AH26</f>
        <v>0</v>
      </c>
      <c r="AJ27" s="20">
        <f>AJ26</f>
        <v>0</v>
      </c>
      <c r="AM27" s="20">
        <f>AM26</f>
        <v>0</v>
      </c>
      <c r="AU27" s="20" t="str">
        <f>AU26</f>
        <v>AGYGAAP</v>
      </c>
    </row>
    <row r="28" spans="1:79" ht="15.95" customHeight="1">
      <c r="A28" s="57"/>
      <c r="B28" s="59"/>
      <c r="C28" s="61"/>
      <c r="D28" s="63"/>
      <c r="E28" s="65">
        <v>0</v>
      </c>
      <c r="F28" s="67"/>
      <c r="G28" s="67"/>
      <c r="H28" s="69"/>
      <c r="I28" s="69"/>
      <c r="K28" s="4" t="s">
        <v>84</v>
      </c>
      <c r="L28" s="15" t="str">
        <f t="shared" si="3"/>
        <v>June 30, 20XX</v>
      </c>
      <c r="M28" s="4" t="s">
        <v>85</v>
      </c>
      <c r="N28" s="15" t="str">
        <f>L28</f>
        <v>June 30, 20XX</v>
      </c>
      <c r="O28" s="4">
        <v>13</v>
      </c>
      <c r="P28" s="4" t="s">
        <v>86</v>
      </c>
      <c r="Q28" s="4" t="s">
        <v>87</v>
      </c>
      <c r="R28" s="4" t="str">
        <f t="shared" si="1"/>
        <v>20XX GAAP Adjustments</v>
      </c>
      <c r="S28" s="4" t="s">
        <v>88</v>
      </c>
      <c r="T28" s="4"/>
      <c r="U28" s="4"/>
      <c r="V28" s="4"/>
      <c r="W28" s="4" t="str">
        <f>IF(LEFT(C28,1)="4","50","40")</f>
        <v>40</v>
      </c>
      <c r="X28" s="16">
        <f>C28</f>
        <v>0</v>
      </c>
      <c r="Y28" s="4"/>
      <c r="Z28" s="4"/>
      <c r="AA28" s="17">
        <f>E28</f>
        <v>0</v>
      </c>
      <c r="AB28" s="4" t="str">
        <f>IF(F28="","",F28)</f>
        <v/>
      </c>
      <c r="AC28" s="4" t="str">
        <f>IF(H28="","",H28)</f>
        <v/>
      </c>
      <c r="AD28" s="4" t="str">
        <f>IF(G28="","",G28)</f>
        <v/>
      </c>
      <c r="AE28" s="18">
        <f>$B$2</f>
        <v>0</v>
      </c>
      <c r="AF28" s="4" t="str">
        <f t="shared" si="2"/>
        <v>20XX-A2</v>
      </c>
      <c r="AG28" s="4"/>
      <c r="AH28" s="18">
        <f>I28</f>
        <v>0</v>
      </c>
      <c r="AI28" s="4"/>
      <c r="AJ28" s="18">
        <f>$B$3</f>
        <v>0</v>
      </c>
      <c r="AK28" s="4"/>
      <c r="AL28" s="4"/>
      <c r="AM28" s="18">
        <f>A28</f>
        <v>0</v>
      </c>
      <c r="AN28" s="4"/>
      <c r="AO28" s="4"/>
      <c r="AP28" s="4"/>
      <c r="AQ28" s="4"/>
      <c r="AR28" s="4"/>
      <c r="AS28" s="4"/>
      <c r="AT28" s="4"/>
      <c r="AU28" s="4" t="s">
        <v>89</v>
      </c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</row>
    <row r="29" spans="1:79" ht="15.95" customHeight="1">
      <c r="A29" s="58"/>
      <c r="B29" s="60"/>
      <c r="C29" s="62"/>
      <c r="D29" s="64"/>
      <c r="E29" s="66"/>
      <c r="F29" s="68"/>
      <c r="G29" s="68"/>
      <c r="H29" s="70"/>
      <c r="I29" s="70"/>
      <c r="L29" s="15" t="str">
        <f t="shared" si="3"/>
        <v>June 30, 20XX</v>
      </c>
      <c r="M29" s="19" t="str">
        <f t="shared" ref="M29:Q29" si="21">M28</f>
        <v>Y1</v>
      </c>
      <c r="N29" s="19" t="str">
        <f t="shared" si="21"/>
        <v>June 30, 20XX</v>
      </c>
      <c r="O29" s="4">
        <f t="shared" si="21"/>
        <v>13</v>
      </c>
      <c r="P29" s="19" t="str">
        <f t="shared" si="21"/>
        <v>SOMS</v>
      </c>
      <c r="Q29" s="19" t="str">
        <f t="shared" si="21"/>
        <v>USD</v>
      </c>
      <c r="R29" s="4" t="str">
        <f t="shared" si="1"/>
        <v>20XX GAAP Adjustments</v>
      </c>
      <c r="S29" s="19" t="str">
        <f t="shared" ref="S29:S31" si="22">S28</f>
        <v>Accruals not in Magic</v>
      </c>
      <c r="W29" s="2" t="str">
        <f>IF(W28="50","40","50")</f>
        <v>50</v>
      </c>
      <c r="X29" s="2" t="str">
        <f>LEFT(B28,8)</f>
        <v/>
      </c>
      <c r="AA29" s="20">
        <f>AA28</f>
        <v>0</v>
      </c>
      <c r="AE29" s="20">
        <f>AE28</f>
        <v>0</v>
      </c>
      <c r="AF29" s="4" t="str">
        <f t="shared" si="2"/>
        <v>20XX-A2</v>
      </c>
      <c r="AH29" s="20">
        <f>AH28</f>
        <v>0</v>
      </c>
      <c r="AJ29" s="20">
        <f>AJ28</f>
        <v>0</v>
      </c>
      <c r="AM29" s="20">
        <f>AM28</f>
        <v>0</v>
      </c>
      <c r="AU29" s="20" t="str">
        <f>AU28</f>
        <v>AGYGAAP</v>
      </c>
    </row>
    <row r="30" spans="1:79" ht="15.95" customHeight="1">
      <c r="A30" s="57"/>
      <c r="B30" s="59"/>
      <c r="C30" s="61"/>
      <c r="D30" s="63"/>
      <c r="E30" s="65">
        <v>0</v>
      </c>
      <c r="F30" s="67"/>
      <c r="G30" s="67"/>
      <c r="H30" s="69"/>
      <c r="I30" s="69"/>
      <c r="K30" s="4" t="s">
        <v>84</v>
      </c>
      <c r="L30" s="15" t="str">
        <f t="shared" si="3"/>
        <v>June 30, 20XX</v>
      </c>
      <c r="M30" s="4" t="s">
        <v>85</v>
      </c>
      <c r="N30" s="15" t="str">
        <f>L30</f>
        <v>June 30, 20XX</v>
      </c>
      <c r="O30" s="4">
        <v>13</v>
      </c>
      <c r="P30" s="4" t="s">
        <v>86</v>
      </c>
      <c r="Q30" s="4" t="s">
        <v>87</v>
      </c>
      <c r="R30" s="4" t="str">
        <f t="shared" si="1"/>
        <v>20XX GAAP Adjustments</v>
      </c>
      <c r="S30" s="4" t="s">
        <v>88</v>
      </c>
      <c r="T30" s="4"/>
      <c r="U30" s="4"/>
      <c r="V30" s="4"/>
      <c r="W30" s="4" t="str">
        <f>IF(LEFT(C30,1)="4","50","40")</f>
        <v>40</v>
      </c>
      <c r="X30" s="16">
        <f>C30</f>
        <v>0</v>
      </c>
      <c r="Y30" s="4"/>
      <c r="Z30" s="4"/>
      <c r="AA30" s="17">
        <f>E30</f>
        <v>0</v>
      </c>
      <c r="AB30" s="4" t="str">
        <f>IF(F30="","",F30)</f>
        <v/>
      </c>
      <c r="AC30" s="4" t="str">
        <f>IF(H30="","",H30)</f>
        <v/>
      </c>
      <c r="AD30" s="4" t="str">
        <f>IF(G30="","",G30)</f>
        <v/>
      </c>
      <c r="AE30" s="18">
        <f>$B$2</f>
        <v>0</v>
      </c>
      <c r="AF30" s="4" t="str">
        <f t="shared" si="2"/>
        <v>20XX-A2</v>
      </c>
      <c r="AG30" s="4"/>
      <c r="AH30" s="18">
        <f>I30</f>
        <v>0</v>
      </c>
      <c r="AI30" s="4"/>
      <c r="AJ30" s="18">
        <f>$B$3</f>
        <v>0</v>
      </c>
      <c r="AK30" s="4"/>
      <c r="AL30" s="4"/>
      <c r="AM30" s="18">
        <f>A30</f>
        <v>0</v>
      </c>
      <c r="AN30" s="4"/>
      <c r="AO30" s="4"/>
      <c r="AP30" s="4"/>
      <c r="AQ30" s="4"/>
      <c r="AR30" s="4"/>
      <c r="AS30" s="4"/>
      <c r="AT30" s="4"/>
      <c r="AU30" s="4" t="s">
        <v>89</v>
      </c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</row>
    <row r="31" spans="1:79" ht="15.95" customHeight="1">
      <c r="A31" s="58"/>
      <c r="B31" s="60"/>
      <c r="C31" s="62"/>
      <c r="D31" s="64"/>
      <c r="E31" s="66"/>
      <c r="F31" s="68"/>
      <c r="G31" s="68"/>
      <c r="H31" s="70"/>
      <c r="I31" s="70"/>
      <c r="L31" s="15" t="str">
        <f t="shared" si="3"/>
        <v>June 30, 20XX</v>
      </c>
      <c r="M31" s="19" t="str">
        <f t="shared" ref="M31:Q31" si="23">M30</f>
        <v>Y1</v>
      </c>
      <c r="N31" s="19" t="str">
        <f t="shared" si="23"/>
        <v>June 30, 20XX</v>
      </c>
      <c r="O31" s="4">
        <f t="shared" si="23"/>
        <v>13</v>
      </c>
      <c r="P31" s="19" t="str">
        <f t="shared" si="23"/>
        <v>SOMS</v>
      </c>
      <c r="Q31" s="19" t="str">
        <f t="shared" si="23"/>
        <v>USD</v>
      </c>
      <c r="R31" s="4" t="str">
        <f t="shared" si="1"/>
        <v>20XX GAAP Adjustments</v>
      </c>
      <c r="S31" s="19" t="str">
        <f t="shared" si="22"/>
        <v>Accruals not in Magic</v>
      </c>
      <c r="W31" s="2" t="str">
        <f>IF(W30="50","40","50")</f>
        <v>50</v>
      </c>
      <c r="X31" s="2" t="str">
        <f>LEFT(B30,8)</f>
        <v/>
      </c>
      <c r="AA31" s="20">
        <f>AA30</f>
        <v>0</v>
      </c>
      <c r="AE31" s="20">
        <f>AE30</f>
        <v>0</v>
      </c>
      <c r="AF31" s="4" t="str">
        <f t="shared" si="2"/>
        <v>20XX-A2</v>
      </c>
      <c r="AH31" s="20">
        <f>AH30</f>
        <v>0</v>
      </c>
      <c r="AJ31" s="20">
        <f>AJ30</f>
        <v>0</v>
      </c>
      <c r="AM31" s="20">
        <f>AM30</f>
        <v>0</v>
      </c>
      <c r="AU31" s="20" t="str">
        <f>AU30</f>
        <v>AGYGAAP</v>
      </c>
    </row>
    <row r="32" spans="1:79" ht="15.95" customHeight="1">
      <c r="A32" s="57"/>
      <c r="B32" s="59"/>
      <c r="C32" s="61"/>
      <c r="D32" s="63"/>
      <c r="E32" s="65">
        <v>0</v>
      </c>
      <c r="F32" s="67"/>
      <c r="G32" s="67"/>
      <c r="H32" s="69"/>
      <c r="I32" s="69"/>
      <c r="K32" s="4" t="s">
        <v>84</v>
      </c>
      <c r="L32" s="15" t="str">
        <f t="shared" si="3"/>
        <v>June 30, 20XX</v>
      </c>
      <c r="M32" s="4" t="s">
        <v>85</v>
      </c>
      <c r="N32" s="15" t="str">
        <f>L32</f>
        <v>June 30, 20XX</v>
      </c>
      <c r="O32" s="4">
        <v>13</v>
      </c>
      <c r="P32" s="4" t="s">
        <v>86</v>
      </c>
      <c r="Q32" s="4" t="s">
        <v>87</v>
      </c>
      <c r="R32" s="4" t="str">
        <f t="shared" si="1"/>
        <v>20XX GAAP Adjustments</v>
      </c>
      <c r="S32" s="4" t="s">
        <v>88</v>
      </c>
      <c r="T32" s="4"/>
      <c r="U32" s="4"/>
      <c r="V32" s="4"/>
      <c r="W32" s="4" t="str">
        <f>IF(LEFT(C32,1)="4","50","40")</f>
        <v>40</v>
      </c>
      <c r="X32" s="16">
        <f>C32</f>
        <v>0</v>
      </c>
      <c r="Y32" s="4"/>
      <c r="Z32" s="4"/>
      <c r="AA32" s="17">
        <f>E32</f>
        <v>0</v>
      </c>
      <c r="AB32" s="4" t="str">
        <f>IF(F32="","",F32)</f>
        <v/>
      </c>
      <c r="AC32" s="4" t="str">
        <f>IF(H32="","",H32)</f>
        <v/>
      </c>
      <c r="AD32" s="4" t="str">
        <f>IF(G32="","",G32)</f>
        <v/>
      </c>
      <c r="AE32" s="18">
        <f>$B$2</f>
        <v>0</v>
      </c>
      <c r="AF32" s="4" t="str">
        <f t="shared" si="2"/>
        <v>20XX-A2</v>
      </c>
      <c r="AG32" s="4"/>
      <c r="AH32" s="18">
        <f>I32</f>
        <v>0</v>
      </c>
      <c r="AI32" s="4"/>
      <c r="AJ32" s="18">
        <f>$B$3</f>
        <v>0</v>
      </c>
      <c r="AK32" s="4"/>
      <c r="AL32" s="4"/>
      <c r="AM32" s="18">
        <f>A32</f>
        <v>0</v>
      </c>
      <c r="AN32" s="4"/>
      <c r="AO32" s="4"/>
      <c r="AP32" s="4"/>
      <c r="AQ32" s="4"/>
      <c r="AR32" s="4"/>
      <c r="AS32" s="4"/>
      <c r="AT32" s="4"/>
      <c r="AU32" s="4" t="s">
        <v>89</v>
      </c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</row>
    <row r="33" spans="1:79" ht="15.95" customHeight="1">
      <c r="A33" s="58"/>
      <c r="B33" s="60"/>
      <c r="C33" s="62"/>
      <c r="D33" s="64"/>
      <c r="E33" s="66"/>
      <c r="F33" s="68"/>
      <c r="G33" s="68"/>
      <c r="H33" s="70"/>
      <c r="I33" s="70"/>
      <c r="L33" s="15" t="str">
        <f t="shared" si="3"/>
        <v>June 30, 20XX</v>
      </c>
      <c r="M33" s="19" t="str">
        <f t="shared" ref="M33:Q33" si="24">M32</f>
        <v>Y1</v>
      </c>
      <c r="N33" s="19" t="str">
        <f t="shared" si="24"/>
        <v>June 30, 20XX</v>
      </c>
      <c r="O33" s="4">
        <f t="shared" si="24"/>
        <v>13</v>
      </c>
      <c r="P33" s="19" t="str">
        <f t="shared" si="24"/>
        <v>SOMS</v>
      </c>
      <c r="Q33" s="19" t="str">
        <f t="shared" si="24"/>
        <v>USD</v>
      </c>
      <c r="R33" s="4" t="str">
        <f t="shared" si="1"/>
        <v>20XX GAAP Adjustments</v>
      </c>
      <c r="S33" s="19" t="str">
        <f t="shared" ref="S33" si="25">S32</f>
        <v>Accruals not in Magic</v>
      </c>
      <c r="W33" s="2" t="str">
        <f>IF(W32="50","40","50")</f>
        <v>50</v>
      </c>
      <c r="X33" s="2" t="str">
        <f>LEFT(B32,8)</f>
        <v/>
      </c>
      <c r="AA33" s="20">
        <f>AA32</f>
        <v>0</v>
      </c>
      <c r="AE33" s="20">
        <f>AE32</f>
        <v>0</v>
      </c>
      <c r="AF33" s="4" t="str">
        <f t="shared" si="2"/>
        <v>20XX-A2</v>
      </c>
      <c r="AH33" s="20">
        <f>AH32</f>
        <v>0</v>
      </c>
      <c r="AJ33" s="20">
        <f>AJ32</f>
        <v>0</v>
      </c>
      <c r="AM33" s="20">
        <f>AM32</f>
        <v>0</v>
      </c>
      <c r="AU33" s="20" t="str">
        <f>AU32</f>
        <v>AGYGAAP</v>
      </c>
    </row>
    <row r="34" spans="1:79" ht="15.95" customHeight="1">
      <c r="A34" s="57"/>
      <c r="B34" s="59"/>
      <c r="C34" s="61"/>
      <c r="D34" s="63"/>
      <c r="E34" s="65">
        <v>0</v>
      </c>
      <c r="F34" s="67"/>
      <c r="G34" s="67"/>
      <c r="H34" s="69"/>
      <c r="I34" s="69"/>
      <c r="K34" s="4" t="s">
        <v>84</v>
      </c>
      <c r="L34" s="15" t="str">
        <f t="shared" si="3"/>
        <v>June 30, 20XX</v>
      </c>
      <c r="M34" s="4" t="s">
        <v>85</v>
      </c>
      <c r="N34" s="15" t="str">
        <f>L34</f>
        <v>June 30, 20XX</v>
      </c>
      <c r="O34" s="4">
        <v>13</v>
      </c>
      <c r="P34" s="4" t="s">
        <v>86</v>
      </c>
      <c r="Q34" s="4" t="s">
        <v>87</v>
      </c>
      <c r="R34" s="4" t="str">
        <f t="shared" si="1"/>
        <v>20XX GAAP Adjustments</v>
      </c>
      <c r="S34" s="4" t="s">
        <v>88</v>
      </c>
      <c r="T34" s="4"/>
      <c r="U34" s="4"/>
      <c r="V34" s="4"/>
      <c r="W34" s="4" t="str">
        <f>IF(LEFT(C34,1)="4","50","40")</f>
        <v>40</v>
      </c>
      <c r="X34" s="16">
        <f>C34</f>
        <v>0</v>
      </c>
      <c r="Y34" s="4"/>
      <c r="Z34" s="4"/>
      <c r="AA34" s="17">
        <f>E34</f>
        <v>0</v>
      </c>
      <c r="AB34" s="4" t="str">
        <f>IF(F34="","",F34)</f>
        <v/>
      </c>
      <c r="AC34" s="4" t="str">
        <f>IF(H34="","",H34)</f>
        <v/>
      </c>
      <c r="AD34" s="4" t="str">
        <f>IF(G34="","",G34)</f>
        <v/>
      </c>
      <c r="AE34" s="18">
        <f>$B$2</f>
        <v>0</v>
      </c>
      <c r="AF34" s="4" t="str">
        <f t="shared" si="2"/>
        <v>20XX-A2</v>
      </c>
      <c r="AG34" s="4"/>
      <c r="AH34" s="18">
        <f>I34</f>
        <v>0</v>
      </c>
      <c r="AI34" s="4"/>
      <c r="AJ34" s="18">
        <f>$B$3</f>
        <v>0</v>
      </c>
      <c r="AK34" s="4"/>
      <c r="AL34" s="4"/>
      <c r="AM34" s="18">
        <f>A34</f>
        <v>0</v>
      </c>
      <c r="AN34" s="4"/>
      <c r="AO34" s="4"/>
      <c r="AP34" s="4"/>
      <c r="AQ34" s="4"/>
      <c r="AR34" s="4"/>
      <c r="AS34" s="4"/>
      <c r="AT34" s="4"/>
      <c r="AU34" s="4" t="s">
        <v>89</v>
      </c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</row>
    <row r="35" spans="1:79" ht="15.95" customHeight="1">
      <c r="A35" s="58"/>
      <c r="B35" s="60"/>
      <c r="C35" s="62"/>
      <c r="D35" s="64"/>
      <c r="E35" s="66"/>
      <c r="F35" s="68"/>
      <c r="G35" s="68"/>
      <c r="H35" s="70"/>
      <c r="I35" s="70"/>
      <c r="L35" s="15" t="str">
        <f t="shared" si="3"/>
        <v>June 30, 20XX</v>
      </c>
      <c r="M35" s="19" t="str">
        <f t="shared" ref="M35:Q35" si="26">M34</f>
        <v>Y1</v>
      </c>
      <c r="N35" s="19" t="str">
        <f t="shared" si="26"/>
        <v>June 30, 20XX</v>
      </c>
      <c r="O35" s="4">
        <f t="shared" si="26"/>
        <v>13</v>
      </c>
      <c r="P35" s="19" t="str">
        <f t="shared" si="26"/>
        <v>SOMS</v>
      </c>
      <c r="Q35" s="19" t="str">
        <f t="shared" si="26"/>
        <v>USD</v>
      </c>
      <c r="R35" s="4" t="str">
        <f t="shared" si="1"/>
        <v>20XX GAAP Adjustments</v>
      </c>
      <c r="S35" s="19" t="str">
        <f t="shared" ref="S35" si="27">S34</f>
        <v>Accruals not in Magic</v>
      </c>
      <c r="W35" s="2" t="str">
        <f>IF(W34="50","40","50")</f>
        <v>50</v>
      </c>
      <c r="X35" s="2" t="str">
        <f>LEFT(B34,8)</f>
        <v/>
      </c>
      <c r="AA35" s="20">
        <f>AA34</f>
        <v>0</v>
      </c>
      <c r="AE35" s="20">
        <f>AE34</f>
        <v>0</v>
      </c>
      <c r="AF35" s="4" t="str">
        <f t="shared" si="2"/>
        <v>20XX-A2</v>
      </c>
      <c r="AH35" s="20">
        <f>AH34</f>
        <v>0</v>
      </c>
      <c r="AJ35" s="20">
        <f>AJ34</f>
        <v>0</v>
      </c>
      <c r="AM35" s="20">
        <f>AM34</f>
        <v>0</v>
      </c>
      <c r="AU35" s="20" t="str">
        <f>AU34</f>
        <v>AGYGAAP</v>
      </c>
    </row>
    <row r="36" spans="1:79" ht="15.95" customHeight="1">
      <c r="A36" s="57"/>
      <c r="B36" s="59"/>
      <c r="C36" s="61"/>
      <c r="D36" s="63"/>
      <c r="E36" s="65">
        <v>0</v>
      </c>
      <c r="F36" s="67"/>
      <c r="G36" s="67"/>
      <c r="H36" s="69"/>
      <c r="I36" s="69"/>
      <c r="K36" s="4" t="s">
        <v>84</v>
      </c>
      <c r="L36" s="15" t="str">
        <f t="shared" si="3"/>
        <v>June 30, 20XX</v>
      </c>
      <c r="M36" s="4" t="s">
        <v>85</v>
      </c>
      <c r="N36" s="15" t="str">
        <f>L36</f>
        <v>June 30, 20XX</v>
      </c>
      <c r="O36" s="4">
        <v>13</v>
      </c>
      <c r="P36" s="4" t="s">
        <v>86</v>
      </c>
      <c r="Q36" s="4" t="s">
        <v>87</v>
      </c>
      <c r="R36" s="4" t="str">
        <f t="shared" si="1"/>
        <v>20XX GAAP Adjustments</v>
      </c>
      <c r="S36" s="4" t="s">
        <v>88</v>
      </c>
      <c r="T36" s="4"/>
      <c r="U36" s="4"/>
      <c r="V36" s="4"/>
      <c r="W36" s="4" t="str">
        <f>IF(LEFT(C36,1)="4","50","40")</f>
        <v>40</v>
      </c>
      <c r="X36" s="16">
        <f>C36</f>
        <v>0</v>
      </c>
      <c r="Y36" s="4"/>
      <c r="Z36" s="4"/>
      <c r="AA36" s="17">
        <f>E36</f>
        <v>0</v>
      </c>
      <c r="AB36" s="4" t="str">
        <f>IF(F36="","",F36)</f>
        <v/>
      </c>
      <c r="AC36" s="4" t="str">
        <f>IF(H36="","",H36)</f>
        <v/>
      </c>
      <c r="AD36" s="4" t="str">
        <f>IF(G36="","",G36)</f>
        <v/>
      </c>
      <c r="AE36" s="18">
        <f>$B$2</f>
        <v>0</v>
      </c>
      <c r="AF36" s="4" t="str">
        <f t="shared" si="2"/>
        <v>20XX-A2</v>
      </c>
      <c r="AG36" s="4"/>
      <c r="AH36" s="18">
        <f>I36</f>
        <v>0</v>
      </c>
      <c r="AI36" s="4"/>
      <c r="AJ36" s="18">
        <f>$B$3</f>
        <v>0</v>
      </c>
      <c r="AK36" s="4"/>
      <c r="AL36" s="4"/>
      <c r="AM36" s="18">
        <f>A36</f>
        <v>0</v>
      </c>
      <c r="AN36" s="4"/>
      <c r="AO36" s="4"/>
      <c r="AP36" s="4"/>
      <c r="AQ36" s="4"/>
      <c r="AR36" s="4"/>
      <c r="AS36" s="4"/>
      <c r="AT36" s="4"/>
      <c r="AU36" s="4" t="s">
        <v>89</v>
      </c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</row>
    <row r="37" spans="1:79" ht="15.95" customHeight="1">
      <c r="A37" s="58"/>
      <c r="B37" s="60"/>
      <c r="C37" s="62"/>
      <c r="D37" s="64"/>
      <c r="E37" s="66"/>
      <c r="F37" s="68"/>
      <c r="G37" s="68"/>
      <c r="H37" s="70"/>
      <c r="I37" s="70"/>
      <c r="L37" s="15" t="str">
        <f t="shared" si="3"/>
        <v>June 30, 20XX</v>
      </c>
      <c r="M37" s="19" t="str">
        <f t="shared" ref="M37:Q37" si="28">M36</f>
        <v>Y1</v>
      </c>
      <c r="N37" s="19" t="str">
        <f t="shared" si="28"/>
        <v>June 30, 20XX</v>
      </c>
      <c r="O37" s="4">
        <f t="shared" si="28"/>
        <v>13</v>
      </c>
      <c r="P37" s="19" t="str">
        <f t="shared" si="28"/>
        <v>SOMS</v>
      </c>
      <c r="Q37" s="19" t="str">
        <f t="shared" si="28"/>
        <v>USD</v>
      </c>
      <c r="R37" s="4" t="str">
        <f t="shared" si="1"/>
        <v>20XX GAAP Adjustments</v>
      </c>
      <c r="S37" s="19" t="str">
        <f t="shared" ref="S37" si="29">S36</f>
        <v>Accruals not in Magic</v>
      </c>
      <c r="W37" s="2" t="str">
        <f>IF(W36="50","40","50")</f>
        <v>50</v>
      </c>
      <c r="X37" s="2" t="str">
        <f>LEFT(B36,8)</f>
        <v/>
      </c>
      <c r="AA37" s="20">
        <f>AA36</f>
        <v>0</v>
      </c>
      <c r="AE37" s="20">
        <f>AE36</f>
        <v>0</v>
      </c>
      <c r="AF37" s="4" t="str">
        <f t="shared" si="2"/>
        <v>20XX-A2</v>
      </c>
      <c r="AH37" s="20">
        <f>AH36</f>
        <v>0</v>
      </c>
      <c r="AJ37" s="20">
        <f>AJ36</f>
        <v>0</v>
      </c>
      <c r="AM37" s="20">
        <f>AM36</f>
        <v>0</v>
      </c>
      <c r="AU37" s="20" t="str">
        <f>AU36</f>
        <v>AGYGAAP</v>
      </c>
    </row>
    <row r="38" spans="1:79" ht="15.95" customHeight="1">
      <c r="A38" s="57"/>
      <c r="B38" s="59"/>
      <c r="C38" s="61"/>
      <c r="D38" s="63"/>
      <c r="E38" s="65">
        <v>0</v>
      </c>
      <c r="F38" s="67"/>
      <c r="G38" s="67"/>
      <c r="H38" s="69"/>
      <c r="I38" s="69"/>
      <c r="K38" s="4" t="s">
        <v>84</v>
      </c>
      <c r="L38" s="15" t="str">
        <f t="shared" si="3"/>
        <v>June 30, 20XX</v>
      </c>
      <c r="M38" s="4" t="s">
        <v>85</v>
      </c>
      <c r="N38" s="15" t="str">
        <f>L38</f>
        <v>June 30, 20XX</v>
      </c>
      <c r="O38" s="4">
        <v>13</v>
      </c>
      <c r="P38" s="4" t="s">
        <v>86</v>
      </c>
      <c r="Q38" s="4" t="s">
        <v>87</v>
      </c>
      <c r="R38" s="4" t="str">
        <f t="shared" si="1"/>
        <v>20XX GAAP Adjustments</v>
      </c>
      <c r="S38" s="4" t="s">
        <v>88</v>
      </c>
      <c r="T38" s="4"/>
      <c r="U38" s="4"/>
      <c r="V38" s="4"/>
      <c r="W38" s="4" t="str">
        <f>IF(LEFT(C38,1)="4","50","40")</f>
        <v>40</v>
      </c>
      <c r="X38" s="16">
        <f>C38</f>
        <v>0</v>
      </c>
      <c r="Y38" s="4"/>
      <c r="Z38" s="4"/>
      <c r="AA38" s="17">
        <f>E38</f>
        <v>0</v>
      </c>
      <c r="AB38" s="4" t="str">
        <f>IF(F38="","",F38)</f>
        <v/>
      </c>
      <c r="AC38" s="4" t="str">
        <f>IF(H38="","",H38)</f>
        <v/>
      </c>
      <c r="AD38" s="4" t="str">
        <f>IF(G38="","",G38)</f>
        <v/>
      </c>
      <c r="AE38" s="18">
        <f>$B$2</f>
        <v>0</v>
      </c>
      <c r="AF38" s="4" t="str">
        <f t="shared" si="2"/>
        <v>20XX-A2</v>
      </c>
      <c r="AG38" s="4"/>
      <c r="AH38" s="18">
        <f>I38</f>
        <v>0</v>
      </c>
      <c r="AI38" s="4"/>
      <c r="AJ38" s="18">
        <f>$B$3</f>
        <v>0</v>
      </c>
      <c r="AK38" s="4"/>
      <c r="AL38" s="4"/>
      <c r="AM38" s="18">
        <f>A38</f>
        <v>0</v>
      </c>
      <c r="AN38" s="4"/>
      <c r="AO38" s="4"/>
      <c r="AP38" s="4"/>
      <c r="AQ38" s="4"/>
      <c r="AR38" s="4"/>
      <c r="AS38" s="4"/>
      <c r="AT38" s="4"/>
      <c r="AU38" s="4" t="s">
        <v>89</v>
      </c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</row>
    <row r="39" spans="1:79" ht="15.95" customHeight="1">
      <c r="A39" s="58"/>
      <c r="B39" s="60"/>
      <c r="C39" s="62"/>
      <c r="D39" s="64"/>
      <c r="E39" s="66"/>
      <c r="F39" s="68"/>
      <c r="G39" s="68"/>
      <c r="H39" s="70"/>
      <c r="I39" s="70"/>
      <c r="L39" s="15" t="str">
        <f t="shared" si="3"/>
        <v>June 30, 20XX</v>
      </c>
      <c r="M39" s="19" t="str">
        <f t="shared" ref="M39:Q39" si="30">M38</f>
        <v>Y1</v>
      </c>
      <c r="N39" s="19" t="str">
        <f t="shared" si="30"/>
        <v>June 30, 20XX</v>
      </c>
      <c r="O39" s="4">
        <f t="shared" si="30"/>
        <v>13</v>
      </c>
      <c r="P39" s="19" t="str">
        <f t="shared" si="30"/>
        <v>SOMS</v>
      </c>
      <c r="Q39" s="19" t="str">
        <f t="shared" si="30"/>
        <v>USD</v>
      </c>
      <c r="R39" s="4" t="str">
        <f t="shared" si="1"/>
        <v>20XX GAAP Adjustments</v>
      </c>
      <c r="S39" s="19" t="str">
        <f t="shared" ref="S39" si="31">S38</f>
        <v>Accruals not in Magic</v>
      </c>
      <c r="W39" s="2" t="str">
        <f>IF(W38="50","40","50")</f>
        <v>50</v>
      </c>
      <c r="X39" s="2" t="str">
        <f>LEFT(B38,8)</f>
        <v/>
      </c>
      <c r="AA39" s="20">
        <f>AA38</f>
        <v>0</v>
      </c>
      <c r="AE39" s="20">
        <f>AE38</f>
        <v>0</v>
      </c>
      <c r="AF39" s="4" t="str">
        <f t="shared" si="2"/>
        <v>20XX-A2</v>
      </c>
      <c r="AH39" s="20">
        <f>AH38</f>
        <v>0</v>
      </c>
      <c r="AJ39" s="20">
        <f>AJ38</f>
        <v>0</v>
      </c>
      <c r="AM39" s="20">
        <f>AM38</f>
        <v>0</v>
      </c>
      <c r="AU39" s="20" t="str">
        <f>AU38</f>
        <v>AGYGAAP</v>
      </c>
    </row>
    <row r="40" spans="1:79" ht="15.95" customHeight="1">
      <c r="A40" s="57"/>
      <c r="B40" s="59"/>
      <c r="C40" s="61"/>
      <c r="D40" s="63"/>
      <c r="E40" s="65">
        <v>0</v>
      </c>
      <c r="F40" s="67"/>
      <c r="G40" s="67"/>
      <c r="H40" s="69"/>
      <c r="I40" s="69"/>
      <c r="K40" s="4" t="s">
        <v>84</v>
      </c>
      <c r="L40" s="15" t="str">
        <f>+L39</f>
        <v>June 30, 20XX</v>
      </c>
      <c r="M40" s="4" t="s">
        <v>85</v>
      </c>
      <c r="N40" s="15" t="str">
        <f>L40</f>
        <v>June 30, 20XX</v>
      </c>
      <c r="O40" s="4">
        <v>13</v>
      </c>
      <c r="P40" s="4" t="s">
        <v>86</v>
      </c>
      <c r="Q40" s="4" t="s">
        <v>87</v>
      </c>
      <c r="R40" s="4" t="str">
        <f>+R39</f>
        <v>20XX GAAP Adjustments</v>
      </c>
      <c r="S40" s="4" t="s">
        <v>88</v>
      </c>
      <c r="T40" s="4"/>
      <c r="U40" s="4"/>
      <c r="V40" s="4"/>
      <c r="W40" s="4" t="str">
        <f>IF(LEFT(C40,1)="4","50","40")</f>
        <v>40</v>
      </c>
      <c r="X40" s="16">
        <f>C40</f>
        <v>0</v>
      </c>
      <c r="Y40" s="4"/>
      <c r="Z40" s="4"/>
      <c r="AA40" s="17">
        <f>E40</f>
        <v>0</v>
      </c>
      <c r="AB40" s="4" t="str">
        <f>IF(F40="","",F40)</f>
        <v/>
      </c>
      <c r="AC40" s="4" t="str">
        <f>IF(H40="","",H40)</f>
        <v/>
      </c>
      <c r="AD40" s="4" t="str">
        <f>IF(G40="","",G40)</f>
        <v/>
      </c>
      <c r="AE40" s="18">
        <f>$B$2</f>
        <v>0</v>
      </c>
      <c r="AF40" s="4" t="str">
        <f>+AF39</f>
        <v>20XX-A2</v>
      </c>
      <c r="AG40" s="4"/>
      <c r="AH40" s="18">
        <f>I40</f>
        <v>0</v>
      </c>
      <c r="AI40" s="4"/>
      <c r="AJ40" s="18">
        <f>$B$3</f>
        <v>0</v>
      </c>
      <c r="AK40" s="4"/>
      <c r="AL40" s="4"/>
      <c r="AM40" s="18">
        <f>A40</f>
        <v>0</v>
      </c>
      <c r="AN40" s="4"/>
      <c r="AO40" s="4"/>
      <c r="AP40" s="4"/>
      <c r="AQ40" s="4"/>
      <c r="AR40" s="4"/>
      <c r="AS40" s="4"/>
      <c r="AT40" s="4"/>
      <c r="AU40" s="4" t="s">
        <v>89</v>
      </c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</row>
    <row r="41" spans="1:79" ht="15.95" customHeight="1">
      <c r="A41" s="58"/>
      <c r="B41" s="60"/>
      <c r="C41" s="62"/>
      <c r="D41" s="64"/>
      <c r="E41" s="66"/>
      <c r="F41" s="68"/>
      <c r="G41" s="68"/>
      <c r="H41" s="70"/>
      <c r="I41" s="70"/>
      <c r="L41" s="15" t="str">
        <f t="shared" si="3"/>
        <v>June 30, 20XX</v>
      </c>
      <c r="M41" s="19" t="str">
        <f t="shared" ref="M41:Q41" si="32">M40</f>
        <v>Y1</v>
      </c>
      <c r="N41" s="19" t="str">
        <f t="shared" si="32"/>
        <v>June 30, 20XX</v>
      </c>
      <c r="O41" s="4">
        <f t="shared" si="32"/>
        <v>13</v>
      </c>
      <c r="P41" s="19" t="str">
        <f t="shared" si="32"/>
        <v>SOMS</v>
      </c>
      <c r="Q41" s="19" t="str">
        <f t="shared" si="32"/>
        <v>USD</v>
      </c>
      <c r="R41" s="4" t="str">
        <f t="shared" si="1"/>
        <v>20XX GAAP Adjustments</v>
      </c>
      <c r="S41" s="19" t="str">
        <f t="shared" ref="S41" si="33">S40</f>
        <v>Accruals not in Magic</v>
      </c>
      <c r="W41" s="2" t="str">
        <f>IF(W40="50","40","50")</f>
        <v>50</v>
      </c>
      <c r="X41" s="2" t="str">
        <f>LEFT(B40,8)</f>
        <v/>
      </c>
      <c r="AA41" s="20">
        <f>AA40</f>
        <v>0</v>
      </c>
      <c r="AE41" s="20">
        <f>AE40</f>
        <v>0</v>
      </c>
      <c r="AF41" s="4" t="str">
        <f t="shared" si="2"/>
        <v>20XX-A2</v>
      </c>
      <c r="AH41" s="20">
        <f>AH40</f>
        <v>0</v>
      </c>
      <c r="AJ41" s="20">
        <f>AJ40</f>
        <v>0</v>
      </c>
      <c r="AM41" s="20">
        <f>AM40</f>
        <v>0</v>
      </c>
      <c r="AU41" s="20" t="str">
        <f>AU40</f>
        <v>AGYGAAP</v>
      </c>
    </row>
    <row r="42" spans="1:79" ht="15.95" customHeight="1">
      <c r="A42" s="57"/>
      <c r="B42" s="59"/>
      <c r="C42" s="61"/>
      <c r="D42" s="63"/>
      <c r="E42" s="65">
        <v>0</v>
      </c>
      <c r="F42" s="67"/>
      <c r="G42" s="67"/>
      <c r="H42" s="69"/>
      <c r="I42" s="69"/>
      <c r="K42" s="4" t="s">
        <v>84</v>
      </c>
      <c r="L42" s="15" t="str">
        <f t="shared" si="3"/>
        <v>June 30, 20XX</v>
      </c>
      <c r="M42" s="4" t="s">
        <v>85</v>
      </c>
      <c r="N42" s="15" t="str">
        <f>L42</f>
        <v>June 30, 20XX</v>
      </c>
      <c r="O42" s="4">
        <v>13</v>
      </c>
      <c r="P42" s="4" t="s">
        <v>86</v>
      </c>
      <c r="Q42" s="4" t="s">
        <v>87</v>
      </c>
      <c r="R42" s="4" t="str">
        <f t="shared" si="1"/>
        <v>20XX GAAP Adjustments</v>
      </c>
      <c r="S42" s="4" t="s">
        <v>88</v>
      </c>
      <c r="T42" s="4"/>
      <c r="U42" s="4"/>
      <c r="V42" s="4"/>
      <c r="W42" s="4" t="str">
        <f>IF(LEFT(C42,1)="4","50","40")</f>
        <v>40</v>
      </c>
      <c r="X42" s="16">
        <f>C42</f>
        <v>0</v>
      </c>
      <c r="Y42" s="4"/>
      <c r="Z42" s="4"/>
      <c r="AA42" s="17">
        <f>E42</f>
        <v>0</v>
      </c>
      <c r="AB42" s="4" t="str">
        <f>IF(F42="","",F42)</f>
        <v/>
      </c>
      <c r="AC42" s="4" t="str">
        <f>IF(H42="","",H42)</f>
        <v/>
      </c>
      <c r="AD42" s="4" t="str">
        <f>IF(G42="","",G42)</f>
        <v/>
      </c>
      <c r="AE42" s="18">
        <f>$B$2</f>
        <v>0</v>
      </c>
      <c r="AF42" s="4" t="str">
        <f t="shared" si="2"/>
        <v>20XX-A2</v>
      </c>
      <c r="AG42" s="4"/>
      <c r="AH42" s="18">
        <f>I42</f>
        <v>0</v>
      </c>
      <c r="AI42" s="4"/>
      <c r="AJ42" s="18">
        <f>$B$3</f>
        <v>0</v>
      </c>
      <c r="AK42" s="4"/>
      <c r="AL42" s="4"/>
      <c r="AM42" s="18">
        <f>A42</f>
        <v>0</v>
      </c>
      <c r="AN42" s="4"/>
      <c r="AO42" s="4"/>
      <c r="AP42" s="4"/>
      <c r="AQ42" s="4"/>
      <c r="AR42" s="4"/>
      <c r="AS42" s="4"/>
      <c r="AT42" s="4"/>
      <c r="AU42" s="4" t="s">
        <v>89</v>
      </c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</row>
    <row r="43" spans="1:79" ht="15.95" customHeight="1">
      <c r="A43" s="58"/>
      <c r="B43" s="60"/>
      <c r="C43" s="62"/>
      <c r="D43" s="64"/>
      <c r="E43" s="66"/>
      <c r="F43" s="68"/>
      <c r="G43" s="68"/>
      <c r="H43" s="70"/>
      <c r="I43" s="70"/>
      <c r="L43" s="15" t="str">
        <f t="shared" si="3"/>
        <v>June 30, 20XX</v>
      </c>
      <c r="M43" s="19" t="str">
        <f t="shared" ref="M43:Q43" si="34">M42</f>
        <v>Y1</v>
      </c>
      <c r="N43" s="19" t="str">
        <f t="shared" si="34"/>
        <v>June 30, 20XX</v>
      </c>
      <c r="O43" s="4">
        <f t="shared" si="34"/>
        <v>13</v>
      </c>
      <c r="P43" s="19" t="str">
        <f t="shared" si="34"/>
        <v>SOMS</v>
      </c>
      <c r="Q43" s="19" t="str">
        <f t="shared" si="34"/>
        <v>USD</v>
      </c>
      <c r="R43" s="4" t="str">
        <f t="shared" si="1"/>
        <v>20XX GAAP Adjustments</v>
      </c>
      <c r="S43" s="19" t="str">
        <f t="shared" ref="S43" si="35">S42</f>
        <v>Accruals not in Magic</v>
      </c>
      <c r="W43" s="2" t="str">
        <f>IF(W42="50","40","50")</f>
        <v>50</v>
      </c>
      <c r="X43" s="2" t="str">
        <f>LEFT(B42,8)</f>
        <v/>
      </c>
      <c r="AA43" s="20">
        <f>AA42</f>
        <v>0</v>
      </c>
      <c r="AE43" s="20">
        <f>AE42</f>
        <v>0</v>
      </c>
      <c r="AF43" s="4" t="str">
        <f t="shared" si="2"/>
        <v>20XX-A2</v>
      </c>
      <c r="AH43" s="20">
        <f>AH42</f>
        <v>0</v>
      </c>
      <c r="AJ43" s="20">
        <f>AJ42</f>
        <v>0</v>
      </c>
      <c r="AM43" s="20">
        <f>AM42</f>
        <v>0</v>
      </c>
      <c r="AU43" s="20" t="str">
        <f>AU42</f>
        <v>AGYGAAP</v>
      </c>
    </row>
    <row r="44" spans="1:79" ht="15.95" customHeight="1">
      <c r="A44" s="57"/>
      <c r="B44" s="59"/>
      <c r="C44" s="61"/>
      <c r="D44" s="63"/>
      <c r="E44" s="65">
        <v>0</v>
      </c>
      <c r="F44" s="67"/>
      <c r="G44" s="67"/>
      <c r="H44" s="69"/>
      <c r="I44" s="69"/>
      <c r="K44" s="4" t="s">
        <v>84</v>
      </c>
      <c r="L44" s="15" t="str">
        <f t="shared" si="3"/>
        <v>June 30, 20XX</v>
      </c>
      <c r="M44" s="4" t="s">
        <v>85</v>
      </c>
      <c r="N44" s="15" t="str">
        <f>L44</f>
        <v>June 30, 20XX</v>
      </c>
      <c r="O44" s="4">
        <v>13</v>
      </c>
      <c r="P44" s="4" t="s">
        <v>86</v>
      </c>
      <c r="Q44" s="4" t="s">
        <v>87</v>
      </c>
      <c r="R44" s="4" t="str">
        <f t="shared" si="1"/>
        <v>20XX GAAP Adjustments</v>
      </c>
      <c r="S44" s="4" t="s">
        <v>88</v>
      </c>
      <c r="T44" s="4"/>
      <c r="U44" s="4"/>
      <c r="V44" s="4"/>
      <c r="W44" s="4" t="str">
        <f>IF(LEFT(C44,1)="4","50","40")</f>
        <v>40</v>
      </c>
      <c r="X44" s="16">
        <f>C44</f>
        <v>0</v>
      </c>
      <c r="Y44" s="4"/>
      <c r="Z44" s="4"/>
      <c r="AA44" s="17">
        <f>E44</f>
        <v>0</v>
      </c>
      <c r="AB44" s="4" t="str">
        <f>IF(F44="","",F44)</f>
        <v/>
      </c>
      <c r="AC44" s="4" t="str">
        <f>IF(H44="","",H44)</f>
        <v/>
      </c>
      <c r="AD44" s="4" t="str">
        <f>IF(G44="","",G44)</f>
        <v/>
      </c>
      <c r="AE44" s="18">
        <f>$B$2</f>
        <v>0</v>
      </c>
      <c r="AF44" s="4" t="str">
        <f t="shared" si="2"/>
        <v>20XX-A2</v>
      </c>
      <c r="AG44" s="4"/>
      <c r="AH44" s="18">
        <f>I44</f>
        <v>0</v>
      </c>
      <c r="AI44" s="4"/>
      <c r="AJ44" s="18">
        <f>$B$3</f>
        <v>0</v>
      </c>
      <c r="AK44" s="4"/>
      <c r="AL44" s="4"/>
      <c r="AM44" s="18">
        <f>A44</f>
        <v>0</v>
      </c>
      <c r="AN44" s="4"/>
      <c r="AO44" s="4"/>
      <c r="AP44" s="4"/>
      <c r="AQ44" s="4"/>
      <c r="AR44" s="4"/>
      <c r="AS44" s="4"/>
      <c r="AT44" s="4"/>
      <c r="AU44" s="4" t="s">
        <v>89</v>
      </c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</row>
    <row r="45" spans="1:79" ht="15.95" customHeight="1">
      <c r="A45" s="58"/>
      <c r="B45" s="60"/>
      <c r="C45" s="62"/>
      <c r="D45" s="64"/>
      <c r="E45" s="66"/>
      <c r="F45" s="68"/>
      <c r="G45" s="68"/>
      <c r="H45" s="70"/>
      <c r="I45" s="70"/>
      <c r="L45" s="15" t="str">
        <f t="shared" si="3"/>
        <v>June 30, 20XX</v>
      </c>
      <c r="M45" s="19" t="str">
        <f t="shared" ref="M45:Q45" si="36">M44</f>
        <v>Y1</v>
      </c>
      <c r="N45" s="19" t="str">
        <f t="shared" si="36"/>
        <v>June 30, 20XX</v>
      </c>
      <c r="O45" s="4">
        <f t="shared" si="36"/>
        <v>13</v>
      </c>
      <c r="P45" s="19" t="str">
        <f t="shared" si="36"/>
        <v>SOMS</v>
      </c>
      <c r="Q45" s="19" t="str">
        <f t="shared" si="36"/>
        <v>USD</v>
      </c>
      <c r="R45" s="4" t="str">
        <f t="shared" si="1"/>
        <v>20XX GAAP Adjustments</v>
      </c>
      <c r="S45" s="19" t="str">
        <f t="shared" ref="S45" si="37">S44</f>
        <v>Accruals not in Magic</v>
      </c>
      <c r="W45" s="2" t="str">
        <f>IF(W44="50","40","50")</f>
        <v>50</v>
      </c>
      <c r="X45" s="2" t="str">
        <f>LEFT(B44,8)</f>
        <v/>
      </c>
      <c r="AA45" s="20">
        <f>AA44</f>
        <v>0</v>
      </c>
      <c r="AE45" s="20">
        <f>AE44</f>
        <v>0</v>
      </c>
      <c r="AF45" s="4" t="str">
        <f t="shared" si="2"/>
        <v>20XX-A2</v>
      </c>
      <c r="AH45" s="20">
        <f>AH44</f>
        <v>0</v>
      </c>
      <c r="AJ45" s="20">
        <f>AJ44</f>
        <v>0</v>
      </c>
      <c r="AM45" s="20">
        <f>AM44</f>
        <v>0</v>
      </c>
      <c r="AU45" s="20" t="str">
        <f>AU44</f>
        <v>AGYGAAP</v>
      </c>
    </row>
    <row r="46" spans="1:79" ht="15.95" customHeight="1">
      <c r="A46" s="57"/>
      <c r="B46" s="59"/>
      <c r="C46" s="61"/>
      <c r="D46" s="63"/>
      <c r="E46" s="65">
        <v>0</v>
      </c>
      <c r="F46" s="67"/>
      <c r="G46" s="67"/>
      <c r="H46" s="69"/>
      <c r="I46" s="69"/>
      <c r="K46" s="4" t="s">
        <v>84</v>
      </c>
      <c r="L46" s="15" t="str">
        <f t="shared" si="3"/>
        <v>June 30, 20XX</v>
      </c>
      <c r="M46" s="4" t="s">
        <v>85</v>
      </c>
      <c r="N46" s="15" t="str">
        <f>L46</f>
        <v>June 30, 20XX</v>
      </c>
      <c r="O46" s="4">
        <v>13</v>
      </c>
      <c r="P46" s="4" t="s">
        <v>86</v>
      </c>
      <c r="Q46" s="4" t="s">
        <v>87</v>
      </c>
      <c r="R46" s="4" t="str">
        <f t="shared" si="1"/>
        <v>20XX GAAP Adjustments</v>
      </c>
      <c r="S46" s="4" t="s">
        <v>88</v>
      </c>
      <c r="T46" s="4"/>
      <c r="U46" s="4"/>
      <c r="V46" s="4"/>
      <c r="W46" s="4" t="str">
        <f>IF(LEFT(C46,1)="4","50","40")</f>
        <v>40</v>
      </c>
      <c r="X46" s="16">
        <f>C46</f>
        <v>0</v>
      </c>
      <c r="Y46" s="4"/>
      <c r="Z46" s="4"/>
      <c r="AA46" s="17">
        <f>E46</f>
        <v>0</v>
      </c>
      <c r="AB46" s="4" t="str">
        <f>IF(F46="","",F46)</f>
        <v/>
      </c>
      <c r="AC46" s="4" t="str">
        <f>IF(H46="","",H46)</f>
        <v/>
      </c>
      <c r="AD46" s="4" t="str">
        <f>IF(G46="","",G46)</f>
        <v/>
      </c>
      <c r="AE46" s="18">
        <f>$B$2</f>
        <v>0</v>
      </c>
      <c r="AF46" s="4" t="str">
        <f t="shared" si="2"/>
        <v>20XX-A2</v>
      </c>
      <c r="AG46" s="4"/>
      <c r="AH46" s="18">
        <f>I46</f>
        <v>0</v>
      </c>
      <c r="AI46" s="4"/>
      <c r="AJ46" s="18">
        <f>$B$3</f>
        <v>0</v>
      </c>
      <c r="AK46" s="4"/>
      <c r="AL46" s="4"/>
      <c r="AM46" s="18">
        <f>A46</f>
        <v>0</v>
      </c>
      <c r="AN46" s="4"/>
      <c r="AO46" s="4"/>
      <c r="AP46" s="4"/>
      <c r="AQ46" s="4"/>
      <c r="AR46" s="4"/>
      <c r="AS46" s="4"/>
      <c r="AT46" s="4"/>
      <c r="AU46" s="4" t="s">
        <v>89</v>
      </c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</row>
    <row r="47" spans="1:79" ht="15.95" customHeight="1">
      <c r="A47" s="58"/>
      <c r="B47" s="60"/>
      <c r="C47" s="62"/>
      <c r="D47" s="64"/>
      <c r="E47" s="66"/>
      <c r="F47" s="68"/>
      <c r="G47" s="68"/>
      <c r="H47" s="70"/>
      <c r="I47" s="70"/>
      <c r="L47" s="15" t="str">
        <f t="shared" si="3"/>
        <v>June 30, 20XX</v>
      </c>
      <c r="M47" s="19" t="str">
        <f t="shared" ref="M47:Q47" si="38">M46</f>
        <v>Y1</v>
      </c>
      <c r="N47" s="19" t="str">
        <f t="shared" si="38"/>
        <v>June 30, 20XX</v>
      </c>
      <c r="O47" s="4">
        <f t="shared" si="38"/>
        <v>13</v>
      </c>
      <c r="P47" s="19" t="str">
        <f t="shared" si="38"/>
        <v>SOMS</v>
      </c>
      <c r="Q47" s="19" t="str">
        <f t="shared" si="38"/>
        <v>USD</v>
      </c>
      <c r="R47" s="4" t="str">
        <f t="shared" si="1"/>
        <v>20XX GAAP Adjustments</v>
      </c>
      <c r="S47" s="19" t="str">
        <f t="shared" ref="S47" si="39">S46</f>
        <v>Accruals not in Magic</v>
      </c>
      <c r="W47" s="2" t="str">
        <f>IF(W46="50","40","50")</f>
        <v>50</v>
      </c>
      <c r="X47" s="2" t="str">
        <f>LEFT(B46,8)</f>
        <v/>
      </c>
      <c r="AA47" s="20">
        <f>AA46</f>
        <v>0</v>
      </c>
      <c r="AE47" s="20">
        <f>AE46</f>
        <v>0</v>
      </c>
      <c r="AF47" s="4" t="str">
        <f t="shared" si="2"/>
        <v>20XX-A2</v>
      </c>
      <c r="AH47" s="20">
        <f>AH46</f>
        <v>0</v>
      </c>
      <c r="AJ47" s="20">
        <f>AJ46</f>
        <v>0</v>
      </c>
      <c r="AM47" s="20">
        <f>AM46</f>
        <v>0</v>
      </c>
      <c r="AU47" s="20" t="str">
        <f>AU46</f>
        <v>AGYGAAP</v>
      </c>
    </row>
    <row r="48" spans="1:79" ht="15.95" customHeight="1">
      <c r="A48" s="57"/>
      <c r="B48" s="59"/>
      <c r="C48" s="61"/>
      <c r="D48" s="63"/>
      <c r="E48" s="65">
        <v>0</v>
      </c>
      <c r="F48" s="67"/>
      <c r="G48" s="67"/>
      <c r="H48" s="69"/>
      <c r="I48" s="69"/>
      <c r="K48" s="4" t="s">
        <v>84</v>
      </c>
      <c r="L48" s="15" t="str">
        <f t="shared" si="3"/>
        <v>June 30, 20XX</v>
      </c>
      <c r="M48" s="4" t="s">
        <v>85</v>
      </c>
      <c r="N48" s="15" t="str">
        <f>L48</f>
        <v>June 30, 20XX</v>
      </c>
      <c r="O48" s="4">
        <v>13</v>
      </c>
      <c r="P48" s="4" t="s">
        <v>86</v>
      </c>
      <c r="Q48" s="4" t="s">
        <v>87</v>
      </c>
      <c r="R48" s="4" t="str">
        <f t="shared" si="1"/>
        <v>20XX GAAP Adjustments</v>
      </c>
      <c r="S48" s="4" t="s">
        <v>88</v>
      </c>
      <c r="T48" s="4"/>
      <c r="U48" s="4"/>
      <c r="V48" s="4"/>
      <c r="W48" s="4" t="str">
        <f>IF(LEFT(C48,1)="4","50","40")</f>
        <v>40</v>
      </c>
      <c r="X48" s="16">
        <f>C48</f>
        <v>0</v>
      </c>
      <c r="Y48" s="4"/>
      <c r="Z48" s="4"/>
      <c r="AA48" s="17">
        <f>E48</f>
        <v>0</v>
      </c>
      <c r="AB48" s="4" t="str">
        <f>IF(F48="","",F48)</f>
        <v/>
      </c>
      <c r="AC48" s="4" t="str">
        <f>IF(H48="","",H48)</f>
        <v/>
      </c>
      <c r="AD48" s="4" t="str">
        <f>IF(G48="","",G48)</f>
        <v/>
      </c>
      <c r="AE48" s="18">
        <f>$B$2</f>
        <v>0</v>
      </c>
      <c r="AF48" s="4" t="str">
        <f t="shared" si="2"/>
        <v>20XX-A2</v>
      </c>
      <c r="AG48" s="4"/>
      <c r="AH48" s="18">
        <f>I48</f>
        <v>0</v>
      </c>
      <c r="AI48" s="4"/>
      <c r="AJ48" s="18">
        <f>$B$3</f>
        <v>0</v>
      </c>
      <c r="AK48" s="4"/>
      <c r="AL48" s="4"/>
      <c r="AM48" s="18">
        <f>A48</f>
        <v>0</v>
      </c>
      <c r="AN48" s="4"/>
      <c r="AO48" s="4"/>
      <c r="AP48" s="4"/>
      <c r="AQ48" s="4"/>
      <c r="AR48" s="4"/>
      <c r="AS48" s="4"/>
      <c r="AT48" s="4"/>
      <c r="AU48" s="4" t="s">
        <v>89</v>
      </c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</row>
    <row r="49" spans="1:47" ht="15.95" customHeight="1">
      <c r="A49" s="58"/>
      <c r="B49" s="80"/>
      <c r="C49" s="62"/>
      <c r="D49" s="64"/>
      <c r="E49" s="66"/>
      <c r="F49" s="68"/>
      <c r="G49" s="68"/>
      <c r="H49" s="70"/>
      <c r="I49" s="70"/>
      <c r="L49" s="15" t="str">
        <f t="shared" si="3"/>
        <v>June 30, 20XX</v>
      </c>
      <c r="M49" s="19" t="str">
        <f t="shared" ref="M49:Q49" si="40">M48</f>
        <v>Y1</v>
      </c>
      <c r="N49" s="19" t="str">
        <f t="shared" si="40"/>
        <v>June 30, 20XX</v>
      </c>
      <c r="O49" s="4">
        <f t="shared" si="40"/>
        <v>13</v>
      </c>
      <c r="P49" s="19" t="str">
        <f t="shared" si="40"/>
        <v>SOMS</v>
      </c>
      <c r="Q49" s="19" t="str">
        <f t="shared" si="40"/>
        <v>USD</v>
      </c>
      <c r="R49" s="4" t="str">
        <f t="shared" si="1"/>
        <v>20XX GAAP Adjustments</v>
      </c>
      <c r="S49" s="19" t="str">
        <f t="shared" ref="S49" si="41">S48</f>
        <v>Accruals not in Magic</v>
      </c>
      <c r="W49" s="2" t="str">
        <f>IF(W48="50","40","50")</f>
        <v>50</v>
      </c>
      <c r="X49" s="2" t="str">
        <f>LEFT(B48,8)</f>
        <v/>
      </c>
      <c r="AA49" s="20">
        <f>AA48</f>
        <v>0</v>
      </c>
      <c r="AE49" s="20">
        <f>AE48</f>
        <v>0</v>
      </c>
      <c r="AF49" s="4" t="str">
        <f t="shared" si="2"/>
        <v>20XX-A2</v>
      </c>
      <c r="AH49" s="20">
        <f>AH48</f>
        <v>0</v>
      </c>
      <c r="AJ49" s="20">
        <f>AJ48</f>
        <v>0</v>
      </c>
      <c r="AM49" s="20">
        <f>AM48</f>
        <v>0</v>
      </c>
      <c r="AU49" s="20" t="str">
        <f>AU48</f>
        <v>AGYGAAP</v>
      </c>
    </row>
    <row r="50" spans="1:47" ht="12.75" customHeight="1">
      <c r="A50" s="21"/>
      <c r="B50" s="22"/>
      <c r="C50" s="22"/>
      <c r="D50" s="23"/>
      <c r="E50" s="24"/>
      <c r="F50" s="25"/>
      <c r="G50" s="26"/>
      <c r="H50" s="27"/>
      <c r="I50" s="27"/>
    </row>
    <row r="51" spans="1:47" ht="18.95" customHeight="1" thickBot="1">
      <c r="A51" s="28" t="s">
        <v>90</v>
      </c>
      <c r="B51" s="29"/>
      <c r="C51" s="29"/>
      <c r="D51" s="29"/>
      <c r="E51" s="82">
        <f>SUM(E8:E49)</f>
        <v>0</v>
      </c>
      <c r="F51" s="83"/>
      <c r="G51" s="26"/>
      <c r="H51" s="30"/>
      <c r="I51" s="30"/>
    </row>
    <row r="52" spans="1:47" ht="18.95" customHeight="1" thickBot="1">
      <c r="A52" s="31" t="s">
        <v>91</v>
      </c>
      <c r="B52" s="29"/>
      <c r="C52" s="29"/>
      <c r="D52" s="29"/>
      <c r="E52" s="84"/>
      <c r="F52" s="85"/>
    </row>
    <row r="53" spans="1:47" ht="12.75" customHeight="1" thickTop="1">
      <c r="A53" s="29"/>
      <c r="B53" s="32"/>
      <c r="C53" s="32"/>
      <c r="D53" s="29"/>
      <c r="E53" s="17"/>
    </row>
    <row r="54" spans="1:47" ht="18" customHeight="1">
      <c r="A54" s="33" t="s">
        <v>92</v>
      </c>
      <c r="B54" s="4"/>
      <c r="D54" s="74" t="s">
        <v>93</v>
      </c>
      <c r="E54" s="74"/>
      <c r="F54" s="74"/>
      <c r="G54" s="74"/>
    </row>
    <row r="55" spans="1:47" ht="38.25">
      <c r="A55" s="33"/>
      <c r="B55" s="4"/>
      <c r="D55" s="54" t="s">
        <v>127</v>
      </c>
      <c r="E55" s="53" t="s">
        <v>122</v>
      </c>
      <c r="F55" s="53" t="s">
        <v>123</v>
      </c>
      <c r="G55" s="54" t="s">
        <v>124</v>
      </c>
    </row>
    <row r="56" spans="1:47" ht="17.100000000000001" customHeight="1">
      <c r="A56" s="4" t="s">
        <v>94</v>
      </c>
      <c r="B56" s="4"/>
      <c r="D56" s="46">
        <v>0</v>
      </c>
      <c r="E56" s="46">
        <v>0</v>
      </c>
      <c r="F56" s="46">
        <f t="shared" ref="F56:F66" ca="1" si="42">SUMIF($B$8:$E$49,A56,$E$8:$E$49)</f>
        <v>0</v>
      </c>
      <c r="G56" s="46">
        <f t="shared" ref="G56:G66" ca="1" si="43">D56+E56+F56</f>
        <v>0</v>
      </c>
      <c r="H56" s="51"/>
    </row>
    <row r="57" spans="1:47" ht="17.100000000000001" customHeight="1">
      <c r="A57" s="4" t="s">
        <v>95</v>
      </c>
      <c r="B57" s="4"/>
      <c r="D57" s="46">
        <v>0</v>
      </c>
      <c r="E57" s="46">
        <v>0</v>
      </c>
      <c r="F57" s="46">
        <f t="shared" ca="1" si="42"/>
        <v>0</v>
      </c>
      <c r="G57" s="46">
        <f t="shared" ca="1" si="43"/>
        <v>0</v>
      </c>
      <c r="H57" s="51"/>
    </row>
    <row r="58" spans="1:47" ht="17.100000000000001" customHeight="1">
      <c r="A58" s="4" t="s">
        <v>101</v>
      </c>
      <c r="D58" s="46">
        <v>0</v>
      </c>
      <c r="E58" s="46">
        <v>0</v>
      </c>
      <c r="F58" s="46">
        <f t="shared" ca="1" si="42"/>
        <v>0</v>
      </c>
      <c r="G58" s="46">
        <f t="shared" ca="1" si="43"/>
        <v>0</v>
      </c>
      <c r="H58" s="51"/>
    </row>
    <row r="59" spans="1:47" ht="17.100000000000001" customHeight="1">
      <c r="A59" s="4" t="s">
        <v>116</v>
      </c>
      <c r="D59" s="46">
        <v>0</v>
      </c>
      <c r="E59" s="46">
        <v>0</v>
      </c>
      <c r="F59" s="46">
        <f t="shared" ca="1" si="42"/>
        <v>0</v>
      </c>
      <c r="G59" s="46">
        <f t="shared" ca="1" si="43"/>
        <v>0</v>
      </c>
      <c r="H59" s="51"/>
    </row>
    <row r="60" spans="1:47" ht="17.100000000000001" customHeight="1">
      <c r="A60" s="4" t="s">
        <v>117</v>
      </c>
      <c r="D60" s="46">
        <v>0</v>
      </c>
      <c r="E60" s="46">
        <v>0</v>
      </c>
      <c r="F60" s="46">
        <f t="shared" ca="1" si="42"/>
        <v>0</v>
      </c>
      <c r="G60" s="46">
        <f t="shared" ca="1" si="43"/>
        <v>0</v>
      </c>
      <c r="H60" s="51"/>
    </row>
    <row r="61" spans="1:47" ht="17.100000000000001" customHeight="1">
      <c r="A61" s="4" t="s">
        <v>96</v>
      </c>
      <c r="B61" s="4"/>
      <c r="D61" s="46">
        <v>0</v>
      </c>
      <c r="E61" s="46">
        <v>0</v>
      </c>
      <c r="F61" s="46">
        <f t="shared" ca="1" si="42"/>
        <v>0</v>
      </c>
      <c r="G61" s="46">
        <f t="shared" ca="1" si="43"/>
        <v>0</v>
      </c>
      <c r="H61" s="51"/>
    </row>
    <row r="62" spans="1:47" ht="17.100000000000001" customHeight="1">
      <c r="A62" s="4" t="s">
        <v>102</v>
      </c>
      <c r="B62" s="4"/>
      <c r="D62" s="46">
        <v>0</v>
      </c>
      <c r="E62" s="46">
        <v>0</v>
      </c>
      <c r="F62" s="46">
        <f t="shared" ca="1" si="42"/>
        <v>0</v>
      </c>
      <c r="G62" s="46">
        <f t="shared" ca="1" si="43"/>
        <v>0</v>
      </c>
      <c r="H62" s="51"/>
    </row>
    <row r="63" spans="1:47" ht="17.100000000000001" customHeight="1">
      <c r="A63" s="4" t="s">
        <v>97</v>
      </c>
      <c r="B63" s="4"/>
      <c r="D63" s="46">
        <v>0</v>
      </c>
      <c r="E63" s="46">
        <v>0</v>
      </c>
      <c r="F63" s="46">
        <f t="shared" ca="1" si="42"/>
        <v>0</v>
      </c>
      <c r="G63" s="46">
        <f t="shared" ca="1" si="43"/>
        <v>0</v>
      </c>
      <c r="H63" s="52"/>
    </row>
    <row r="64" spans="1:47" ht="17.100000000000001" customHeight="1">
      <c r="A64" s="4" t="s">
        <v>98</v>
      </c>
      <c r="B64" s="4"/>
      <c r="D64" s="46">
        <v>0</v>
      </c>
      <c r="E64" s="46">
        <v>0</v>
      </c>
      <c r="F64" s="46">
        <f t="shared" ca="1" si="42"/>
        <v>0</v>
      </c>
      <c r="G64" s="46">
        <f t="shared" ca="1" si="43"/>
        <v>0</v>
      </c>
      <c r="H64" s="52"/>
    </row>
    <row r="65" spans="1:8" ht="17.100000000000001" customHeight="1">
      <c r="A65" s="4" t="s">
        <v>99</v>
      </c>
      <c r="B65" s="4"/>
      <c r="D65" s="46">
        <v>0</v>
      </c>
      <c r="E65" s="46">
        <v>0</v>
      </c>
      <c r="F65" s="46">
        <f t="shared" ca="1" si="42"/>
        <v>0</v>
      </c>
      <c r="G65" s="46">
        <f t="shared" ca="1" si="43"/>
        <v>0</v>
      </c>
      <c r="H65" s="52"/>
    </row>
    <row r="66" spans="1:8" ht="17.100000000000001" customHeight="1">
      <c r="A66" s="4" t="s">
        <v>100</v>
      </c>
      <c r="B66" s="4"/>
      <c r="D66" s="46">
        <v>0</v>
      </c>
      <c r="E66" s="46">
        <v>0</v>
      </c>
      <c r="F66" s="46">
        <f t="shared" ca="1" si="42"/>
        <v>0</v>
      </c>
      <c r="G66" s="46">
        <f t="shared" ca="1" si="43"/>
        <v>0</v>
      </c>
      <c r="H66" s="52"/>
    </row>
    <row r="67" spans="1:8">
      <c r="F67" s="20"/>
    </row>
    <row r="68" spans="1:8" ht="13.5" thickBot="1">
      <c r="A68" s="34" t="s">
        <v>128</v>
      </c>
      <c r="D68" s="45">
        <f>SUM(D56:D67)</f>
        <v>0</v>
      </c>
      <c r="E68" s="45">
        <f>SUM(E56:E67)</f>
        <v>0</v>
      </c>
      <c r="F68" s="45">
        <f ca="1">SUM(F56:F67)</f>
        <v>0</v>
      </c>
      <c r="G68" s="45">
        <f ca="1">SUM(G56:G67)</f>
        <v>0</v>
      </c>
    </row>
    <row r="69" spans="1:8" ht="12.75" customHeight="1" thickTop="1">
      <c r="A69" s="4" t="s">
        <v>120</v>
      </c>
    </row>
    <row r="70" spans="1:8" ht="12.75" customHeight="1">
      <c r="A70" s="4" t="s">
        <v>121</v>
      </c>
      <c r="B70" s="4"/>
      <c r="C70" s="4"/>
      <c r="D70" s="4"/>
      <c r="E70" s="4"/>
    </row>
    <row r="71" spans="1:8">
      <c r="D71" s="35"/>
      <c r="E71" s="35"/>
    </row>
  </sheetData>
  <mergeCells count="194">
    <mergeCell ref="I8:I9"/>
    <mergeCell ref="I10:I11"/>
    <mergeCell ref="E8:E9"/>
    <mergeCell ref="F8:F9"/>
    <mergeCell ref="G8:G9"/>
    <mergeCell ref="H8:H9"/>
    <mergeCell ref="G28:G29"/>
    <mergeCell ref="H28:H29"/>
    <mergeCell ref="I28:I29"/>
    <mergeCell ref="G12:G13"/>
    <mergeCell ref="H12:H13"/>
    <mergeCell ref="I12:I13"/>
    <mergeCell ref="I48:I49"/>
    <mergeCell ref="E51:F51"/>
    <mergeCell ref="E52:F52"/>
    <mergeCell ref="H46:H47"/>
    <mergeCell ref="I46:I47"/>
    <mergeCell ref="G10:G11"/>
    <mergeCell ref="H10:H11"/>
    <mergeCell ref="H30:H31"/>
    <mergeCell ref="I30:I31"/>
    <mergeCell ref="I44:I45"/>
    <mergeCell ref="G36:G37"/>
    <mergeCell ref="H36:H37"/>
    <mergeCell ref="I36:I37"/>
    <mergeCell ref="H38:H39"/>
    <mergeCell ref="I38:I39"/>
    <mergeCell ref="A48:A49"/>
    <mergeCell ref="B48:B49"/>
    <mergeCell ref="C48:C49"/>
    <mergeCell ref="D48:D49"/>
    <mergeCell ref="E48:E49"/>
    <mergeCell ref="F48:F49"/>
    <mergeCell ref="G48:G49"/>
    <mergeCell ref="G44:G45"/>
    <mergeCell ref="A46:A47"/>
    <mergeCell ref="B46:B47"/>
    <mergeCell ref="C46:C47"/>
    <mergeCell ref="D46:D47"/>
    <mergeCell ref="E46:E47"/>
    <mergeCell ref="F46:F47"/>
    <mergeCell ref="G46:G47"/>
    <mergeCell ref="A44:A45"/>
    <mergeCell ref="B44:B45"/>
    <mergeCell ref="C44:C45"/>
    <mergeCell ref="D44:D45"/>
    <mergeCell ref="E44:E45"/>
    <mergeCell ref="F44:F45"/>
    <mergeCell ref="A40:A41"/>
    <mergeCell ref="B40:B41"/>
    <mergeCell ref="C40:C41"/>
    <mergeCell ref="D40:D41"/>
    <mergeCell ref="E40:E41"/>
    <mergeCell ref="F40:F41"/>
    <mergeCell ref="G40:G41"/>
    <mergeCell ref="A42:A43"/>
    <mergeCell ref="B42:B43"/>
    <mergeCell ref="C42:C43"/>
    <mergeCell ref="D42:D43"/>
    <mergeCell ref="E42:E43"/>
    <mergeCell ref="F42:F43"/>
    <mergeCell ref="G42:G43"/>
    <mergeCell ref="A38:A39"/>
    <mergeCell ref="B38:B39"/>
    <mergeCell ref="C38:C39"/>
    <mergeCell ref="D38:D39"/>
    <mergeCell ref="E38:E39"/>
    <mergeCell ref="F38:F39"/>
    <mergeCell ref="G38:G39"/>
    <mergeCell ref="A36:A37"/>
    <mergeCell ref="B36:B37"/>
    <mergeCell ref="C36:C37"/>
    <mergeCell ref="D36:D37"/>
    <mergeCell ref="E36:E37"/>
    <mergeCell ref="F36:F37"/>
    <mergeCell ref="A32:A33"/>
    <mergeCell ref="B32:B33"/>
    <mergeCell ref="C32:C33"/>
    <mergeCell ref="D32:D33"/>
    <mergeCell ref="E32:E33"/>
    <mergeCell ref="F32:F33"/>
    <mergeCell ref="G32:G33"/>
    <mergeCell ref="A34:A35"/>
    <mergeCell ref="B34:B35"/>
    <mergeCell ref="C34:C35"/>
    <mergeCell ref="D34:D35"/>
    <mergeCell ref="E34:E35"/>
    <mergeCell ref="F34:F35"/>
    <mergeCell ref="G34:G35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A24:A25"/>
    <mergeCell ref="B24:B25"/>
    <mergeCell ref="C24:C25"/>
    <mergeCell ref="D24:D25"/>
    <mergeCell ref="E24:E25"/>
    <mergeCell ref="F24:F25"/>
    <mergeCell ref="G24:G25"/>
    <mergeCell ref="A22:A23"/>
    <mergeCell ref="A26:A27"/>
    <mergeCell ref="B26:B27"/>
    <mergeCell ref="C26:C27"/>
    <mergeCell ref="D26:D27"/>
    <mergeCell ref="E26:E27"/>
    <mergeCell ref="F26:F27"/>
    <mergeCell ref="G26:G27"/>
    <mergeCell ref="A8:A9"/>
    <mergeCell ref="B8:B9"/>
    <mergeCell ref="C8:C9"/>
    <mergeCell ref="D8:D9"/>
    <mergeCell ref="E3:F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B1:D1"/>
    <mergeCell ref="D54:G54"/>
    <mergeCell ref="H48:H49"/>
    <mergeCell ref="H44:H45"/>
    <mergeCell ref="I42:I43"/>
    <mergeCell ref="H42:H43"/>
    <mergeCell ref="I40:I41"/>
    <mergeCell ref="H40:H41"/>
    <mergeCell ref="I34:I35"/>
    <mergeCell ref="H34:H35"/>
    <mergeCell ref="I32:I33"/>
    <mergeCell ref="H32:H33"/>
    <mergeCell ref="I26:I27"/>
    <mergeCell ref="H26:H27"/>
    <mergeCell ref="I24:I25"/>
    <mergeCell ref="H24:H25"/>
    <mergeCell ref="B22:B23"/>
    <mergeCell ref="C22:C23"/>
    <mergeCell ref="D22:D23"/>
    <mergeCell ref="E22:E23"/>
    <mergeCell ref="F22:F23"/>
    <mergeCell ref="G22:G23"/>
    <mergeCell ref="H22:H23"/>
    <mergeCell ref="I22:I2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</mergeCells>
  <dataValidations count="1">
    <dataValidation type="list" allowBlank="1" showInputMessage="1" showErrorMessage="1" sqref="B8:B49" xr:uid="{00000000-0002-0000-0100-000000000000}">
      <formula1>$A$56:$A$66</formula1>
    </dataValidation>
  </dataValidations>
  <pageMargins left="0.5" right="0.5" top="0.5" bottom="0.5" header="0.5" footer="0.5"/>
  <pageSetup scale="6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Schedule 27.30.10</vt:lpstr>
      <vt:lpstr>'Schedule 27.30.10'!Print_Area</vt:lpstr>
    </vt:vector>
  </TitlesOfParts>
  <Company>DFA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Shondra Barker</dc:creator>
  <cp:lastModifiedBy>Karen Harris</cp:lastModifiedBy>
  <cp:lastPrinted>2020-07-14T19:38:30Z</cp:lastPrinted>
  <dcterms:created xsi:type="dcterms:W3CDTF">2019-05-14T16:44:29Z</dcterms:created>
  <dcterms:modified xsi:type="dcterms:W3CDTF">2022-11-18T19:25:56Z</dcterms:modified>
</cp:coreProperties>
</file>