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Financial Reporting Forms\"/>
    </mc:Choice>
  </mc:AlternateContent>
  <xr:revisionPtr revIDLastSave="0" documentId="8_{AE76C31E-16D6-436C-86F3-4CA099E00D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73060" sheetId="8" r:id="rId1"/>
    <sheet name="Journal Entry Build Compiled" sheetId="9" r:id="rId2"/>
    <sheet name="Journal Entry Upload" sheetId="10" r:id="rId3"/>
  </sheets>
  <definedNames>
    <definedName name="bb0">'273060'!$DZ$10:$DZ$32</definedName>
    <definedName name="_xlnm.Print_Area" localSheetId="0">'273060'!$A$1:$W$39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32" i="8" l="1"/>
  <c r="AN31" i="8"/>
  <c r="AN30" i="8"/>
  <c r="AN29" i="8"/>
  <c r="AN28" i="8"/>
  <c r="AN27" i="8"/>
  <c r="AN26" i="8"/>
  <c r="AN25" i="8"/>
  <c r="AN24" i="8"/>
  <c r="AN23" i="8"/>
  <c r="AN22" i="8"/>
  <c r="AN21" i="8"/>
  <c r="AN20" i="8"/>
  <c r="AN19" i="8"/>
  <c r="AN18" i="8"/>
  <c r="AN17" i="8"/>
  <c r="AN16" i="8"/>
  <c r="AN15" i="8"/>
  <c r="AN14" i="8"/>
  <c r="AN13" i="8"/>
  <c r="AN12" i="8"/>
  <c r="AN11" i="8"/>
  <c r="AN10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AH32" i="8"/>
  <c r="AJ32" i="8" s="1"/>
  <c r="DD32" i="8" s="1"/>
  <c r="AH31" i="8"/>
  <c r="DB31" i="8" s="1"/>
  <c r="AH30" i="8"/>
  <c r="AJ30" i="8" s="1"/>
  <c r="DD30" i="8" s="1"/>
  <c r="AH29" i="8"/>
  <c r="AJ29" i="8" s="1"/>
  <c r="DD29" i="8" s="1"/>
  <c r="AH28" i="8"/>
  <c r="DB28" i="8" s="1"/>
  <c r="AH27" i="8"/>
  <c r="DB27" i="8" s="1"/>
  <c r="AH26" i="8"/>
  <c r="DB26" i="8" s="1"/>
  <c r="AH25" i="8"/>
  <c r="DB25" i="8" s="1"/>
  <c r="AH24" i="8"/>
  <c r="DB24" i="8" s="1"/>
  <c r="AH23" i="8"/>
  <c r="DB23" i="8" s="1"/>
  <c r="AH22" i="8"/>
  <c r="DB22" i="8" s="1"/>
  <c r="AH21" i="8"/>
  <c r="AJ21" i="8" s="1"/>
  <c r="DD21" i="8" s="1"/>
  <c r="AH20" i="8"/>
  <c r="DB20" i="8" s="1"/>
  <c r="AH19" i="8"/>
  <c r="DB19" i="8" s="1"/>
  <c r="AH18" i="8"/>
  <c r="DB18" i="8" s="1"/>
  <c r="AH17" i="8"/>
  <c r="AJ17" i="8" s="1"/>
  <c r="DD17" i="8" s="1"/>
  <c r="AH16" i="8"/>
  <c r="DB16" i="8" s="1"/>
  <c r="AH15" i="8"/>
  <c r="DB15" i="8" s="1"/>
  <c r="AH14" i="8"/>
  <c r="AJ14" i="8" s="1"/>
  <c r="DD14" i="8" s="1"/>
  <c r="AH13" i="8"/>
  <c r="AJ13" i="8" s="1"/>
  <c r="DD13" i="8" s="1"/>
  <c r="AH12" i="8"/>
  <c r="DB12" i="8" s="1"/>
  <c r="AH11" i="8"/>
  <c r="DB11" i="8" s="1"/>
  <c r="AH10" i="8"/>
  <c r="AJ10" i="8" s="1"/>
  <c r="DD10" i="8" s="1"/>
  <c r="AJ26" i="8"/>
  <c r="DD26" i="8" s="1"/>
  <c r="AJ31" i="8"/>
  <c r="DD31" i="8" s="1"/>
  <c r="AJ25" i="8"/>
  <c r="DD25" i="8" s="1"/>
  <c r="AJ28" i="8"/>
  <c r="DD28" i="8" s="1"/>
  <c r="AJ19" i="8"/>
  <c r="DD19" i="8" s="1"/>
  <c r="AJ15" i="8"/>
  <c r="DD15" i="8" s="1"/>
  <c r="DB30" i="8" l="1"/>
  <c r="AJ22" i="8"/>
  <c r="DD22" i="8" s="1"/>
  <c r="AJ23" i="8"/>
  <c r="DD23" i="8" s="1"/>
  <c r="AJ18" i="8"/>
  <c r="DD18" i="8" s="1"/>
  <c r="DB14" i="8"/>
  <c r="AJ11" i="8"/>
  <c r="DD11" i="8" s="1"/>
  <c r="AJ27" i="8"/>
  <c r="DD27" i="8" s="1"/>
  <c r="DB10" i="8"/>
  <c r="AJ12" i="8"/>
  <c r="DD12" i="8" s="1"/>
  <c r="AJ20" i="8"/>
  <c r="DD20" i="8" s="1"/>
  <c r="DB29" i="8"/>
  <c r="DB21" i="8"/>
  <c r="DB17" i="8"/>
  <c r="AJ16" i="8"/>
  <c r="DD16" i="8" s="1"/>
  <c r="AJ24" i="8"/>
  <c r="DD24" i="8" s="1"/>
  <c r="DB32" i="8"/>
  <c r="DB13" i="8"/>
  <c r="DT29" i="8"/>
  <c r="AZ11" i="8"/>
  <c r="DT11" i="8" s="1"/>
  <c r="AZ12" i="8"/>
  <c r="DT12" i="8" s="1"/>
  <c r="AZ13" i="8"/>
  <c r="DT13" i="8" s="1"/>
  <c r="AZ14" i="8"/>
  <c r="DT14" i="8" s="1"/>
  <c r="AZ15" i="8"/>
  <c r="DT15" i="8" s="1"/>
  <c r="AZ16" i="8"/>
  <c r="DT16" i="8" s="1"/>
  <c r="AZ17" i="8"/>
  <c r="DT17" i="8" s="1"/>
  <c r="AZ18" i="8"/>
  <c r="DT18" i="8" s="1"/>
  <c r="AZ19" i="8"/>
  <c r="DT19" i="8" s="1"/>
  <c r="AZ20" i="8"/>
  <c r="DT20" i="8" s="1"/>
  <c r="AZ21" i="8"/>
  <c r="DT21" i="8" s="1"/>
  <c r="AZ22" i="8"/>
  <c r="DT22" i="8" s="1"/>
  <c r="AZ23" i="8"/>
  <c r="DT23" i="8" s="1"/>
  <c r="AZ24" i="8"/>
  <c r="DT24" i="8" s="1"/>
  <c r="AZ25" i="8"/>
  <c r="DT25" i="8" s="1"/>
  <c r="AZ26" i="8"/>
  <c r="DT26" i="8" s="1"/>
  <c r="AZ27" i="8"/>
  <c r="DT27" i="8" s="1"/>
  <c r="AZ28" i="8"/>
  <c r="DT28" i="8" s="1"/>
  <c r="AZ29" i="8"/>
  <c r="AZ30" i="8"/>
  <c r="DT30" i="8" s="1"/>
  <c r="AZ31" i="8"/>
  <c r="DT31" i="8" s="1"/>
  <c r="AZ32" i="8"/>
  <c r="DT32" i="8" s="1"/>
  <c r="AZ10" i="8"/>
  <c r="DT10" i="8" s="1"/>
  <c r="AO32" i="8" l="1"/>
  <c r="AO31" i="8"/>
  <c r="AO30" i="8"/>
  <c r="AO29" i="8"/>
  <c r="AO28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O10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BD11" i="8" l="1"/>
  <c r="DX11" i="8" s="1"/>
  <c r="BD12" i="8"/>
  <c r="DX12" i="8" s="1"/>
  <c r="BD13" i="8"/>
  <c r="DX13" i="8" s="1"/>
  <c r="BD14" i="8"/>
  <c r="DX14" i="8" s="1"/>
  <c r="BD15" i="8"/>
  <c r="DX15" i="8" s="1"/>
  <c r="BD16" i="8"/>
  <c r="DX16" i="8" s="1"/>
  <c r="BD17" i="8"/>
  <c r="DX17" i="8" s="1"/>
  <c r="BD18" i="8"/>
  <c r="DX18" i="8" s="1"/>
  <c r="BD19" i="8"/>
  <c r="DX19" i="8" s="1"/>
  <c r="BD20" i="8"/>
  <c r="DX20" i="8" s="1"/>
  <c r="BD21" i="8"/>
  <c r="DX21" i="8" s="1"/>
  <c r="BD22" i="8"/>
  <c r="DX22" i="8" s="1"/>
  <c r="BD23" i="8"/>
  <c r="DX23" i="8" s="1"/>
  <c r="BD24" i="8"/>
  <c r="DX24" i="8" s="1"/>
  <c r="BD25" i="8"/>
  <c r="DX25" i="8" s="1"/>
  <c r="BD26" i="8"/>
  <c r="DX26" i="8" s="1"/>
  <c r="BD27" i="8"/>
  <c r="DX27" i="8" s="1"/>
  <c r="BD28" i="8"/>
  <c r="DX28" i="8" s="1"/>
  <c r="BD29" i="8"/>
  <c r="DX29" i="8" s="1"/>
  <c r="BD30" i="8"/>
  <c r="DX30" i="8" s="1"/>
  <c r="BD31" i="8"/>
  <c r="DX31" i="8" s="1"/>
  <c r="BD32" i="8"/>
  <c r="DX32" i="8" s="1"/>
  <c r="BD10" i="8"/>
  <c r="DX10" i="8" s="1"/>
  <c r="N37" i="8" l="1"/>
  <c r="N36" i="8"/>
  <c r="BA10" i="8" l="1"/>
  <c r="BA11" i="8"/>
  <c r="BA12" i="8"/>
  <c r="BA13" i="8"/>
  <c r="BA14" i="8"/>
  <c r="BA15" i="8"/>
  <c r="BA16" i="8"/>
  <c r="BA17" i="8"/>
  <c r="BA18" i="8"/>
  <c r="BA19" i="8"/>
  <c r="BA20" i="8"/>
  <c r="BA21" i="8"/>
  <c r="BA22" i="8"/>
  <c r="BA23" i="8"/>
  <c r="BA24" i="8"/>
  <c r="BA25" i="8"/>
  <c r="BA26" i="8"/>
  <c r="BA27" i="8"/>
  <c r="BA28" i="8"/>
  <c r="BA29" i="8"/>
  <c r="BA30" i="8"/>
  <c r="BA31" i="8"/>
  <c r="BA32" i="8"/>
  <c r="S33" i="8" l="1"/>
  <c r="EK11" i="8"/>
  <c r="EK12" i="8"/>
  <c r="EK13" i="8"/>
  <c r="EK14" i="8"/>
  <c r="EK15" i="8"/>
  <c r="EK16" i="8"/>
  <c r="EK17" i="8"/>
  <c r="EK18" i="8"/>
  <c r="EK19" i="8"/>
  <c r="EK20" i="8"/>
  <c r="EK21" i="8"/>
  <c r="EK22" i="8"/>
  <c r="EK23" i="8"/>
  <c r="EK24" i="8"/>
  <c r="EK25" i="8"/>
  <c r="EK26" i="8"/>
  <c r="EK27" i="8"/>
  <c r="EK28" i="8"/>
  <c r="EK29" i="8"/>
  <c r="EK30" i="8"/>
  <c r="EK31" i="8"/>
  <c r="EK32" i="8"/>
  <c r="EK10" i="8"/>
  <c r="EC11" i="8"/>
  <c r="EC12" i="8"/>
  <c r="EC13" i="8"/>
  <c r="EC14" i="8"/>
  <c r="EC15" i="8"/>
  <c r="EC16" i="8"/>
  <c r="EC17" i="8"/>
  <c r="EC18" i="8"/>
  <c r="EC19" i="8"/>
  <c r="EC20" i="8"/>
  <c r="EC21" i="8"/>
  <c r="EC22" i="8"/>
  <c r="EC23" i="8"/>
  <c r="EC24" i="8"/>
  <c r="EC25" i="8"/>
  <c r="EC26" i="8"/>
  <c r="EC27" i="8"/>
  <c r="EC28" i="8"/>
  <c r="EC29" i="8"/>
  <c r="EC30" i="8"/>
  <c r="EC31" i="8"/>
  <c r="EC32" i="8"/>
  <c r="EC10" i="8"/>
  <c r="DV11" i="8"/>
  <c r="DV12" i="8"/>
  <c r="DV13" i="8"/>
  <c r="DV14" i="8"/>
  <c r="DV15" i="8"/>
  <c r="DV16" i="8"/>
  <c r="DV17" i="8"/>
  <c r="DV18" i="8"/>
  <c r="DV19" i="8"/>
  <c r="DV20" i="8"/>
  <c r="DV21" i="8"/>
  <c r="DV22" i="8"/>
  <c r="DV23" i="8"/>
  <c r="DV24" i="8"/>
  <c r="DV25" i="8"/>
  <c r="DV26" i="8"/>
  <c r="DV27" i="8"/>
  <c r="DV28" i="8"/>
  <c r="DV29" i="8"/>
  <c r="DV30" i="8"/>
  <c r="DV31" i="8"/>
  <c r="DV32" i="8"/>
  <c r="DV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10" i="8"/>
  <c r="DI11" i="8"/>
  <c r="DI12" i="8"/>
  <c r="DI13" i="8"/>
  <c r="DI14" i="8"/>
  <c r="DI15" i="8"/>
  <c r="DI16" i="8"/>
  <c r="DI17" i="8"/>
  <c r="DI18" i="8"/>
  <c r="DI19" i="8"/>
  <c r="DI20" i="8"/>
  <c r="DI21" i="8"/>
  <c r="DI22" i="8"/>
  <c r="DI23" i="8"/>
  <c r="DI24" i="8"/>
  <c r="DI25" i="8"/>
  <c r="DI26" i="8"/>
  <c r="DI27" i="8"/>
  <c r="DI28" i="8"/>
  <c r="DI29" i="8"/>
  <c r="DI30" i="8"/>
  <c r="DI31" i="8"/>
  <c r="DI32" i="8"/>
  <c r="DH11" i="8"/>
  <c r="DH12" i="8"/>
  <c r="DH13" i="8"/>
  <c r="DH14" i="8"/>
  <c r="DH15" i="8"/>
  <c r="DH16" i="8"/>
  <c r="DH17" i="8"/>
  <c r="DH18" i="8"/>
  <c r="DH19" i="8"/>
  <c r="DH20" i="8"/>
  <c r="DH21" i="8"/>
  <c r="DH22" i="8"/>
  <c r="DH23" i="8"/>
  <c r="DH24" i="8"/>
  <c r="DH25" i="8"/>
  <c r="DH26" i="8"/>
  <c r="DH27" i="8"/>
  <c r="DH28" i="8"/>
  <c r="DH29" i="8"/>
  <c r="DH30" i="8"/>
  <c r="DH31" i="8"/>
  <c r="DH32" i="8"/>
  <c r="DH10" i="8"/>
  <c r="DG11" i="8"/>
  <c r="DG12" i="8"/>
  <c r="DG13" i="8"/>
  <c r="DG14" i="8"/>
  <c r="DG15" i="8"/>
  <c r="DG16" i="8"/>
  <c r="DG17" i="8"/>
  <c r="DG18" i="8"/>
  <c r="DG19" i="8"/>
  <c r="DG20" i="8"/>
  <c r="DG21" i="8"/>
  <c r="DG22" i="8"/>
  <c r="DG23" i="8"/>
  <c r="DG24" i="8"/>
  <c r="DG25" i="8"/>
  <c r="DG26" i="8"/>
  <c r="DG27" i="8"/>
  <c r="DG28" i="8"/>
  <c r="DG29" i="8"/>
  <c r="DG30" i="8"/>
  <c r="DG31" i="8"/>
  <c r="DG32" i="8"/>
  <c r="DG10" i="8"/>
  <c r="DF11" i="8"/>
  <c r="DF12" i="8"/>
  <c r="DF13" i="8"/>
  <c r="DF14" i="8"/>
  <c r="DF15" i="8"/>
  <c r="DF16" i="8"/>
  <c r="DF17" i="8"/>
  <c r="DF18" i="8"/>
  <c r="DF19" i="8"/>
  <c r="DF20" i="8"/>
  <c r="DF21" i="8"/>
  <c r="DF22" i="8"/>
  <c r="DF23" i="8"/>
  <c r="DF24" i="8"/>
  <c r="DF25" i="8"/>
  <c r="DF26" i="8"/>
  <c r="DF27" i="8"/>
  <c r="DF28" i="8"/>
  <c r="DF29" i="8"/>
  <c r="DF30" i="8"/>
  <c r="DF31" i="8"/>
  <c r="DF10" i="8"/>
  <c r="DE11" i="8"/>
  <c r="DE12" i="8"/>
  <c r="DE13" i="8"/>
  <c r="DE14" i="8"/>
  <c r="DE15" i="8"/>
  <c r="DE16" i="8"/>
  <c r="DE17" i="8"/>
  <c r="DE18" i="8"/>
  <c r="DE19" i="8"/>
  <c r="DE20" i="8"/>
  <c r="DE21" i="8"/>
  <c r="DE22" i="8"/>
  <c r="DE23" i="8"/>
  <c r="DE24" i="8"/>
  <c r="DE25" i="8"/>
  <c r="DE26" i="8"/>
  <c r="DE27" i="8"/>
  <c r="DE28" i="8"/>
  <c r="DE29" i="8"/>
  <c r="DE30" i="8"/>
  <c r="DE31" i="8"/>
  <c r="DE32" i="8"/>
  <c r="DE10" i="8"/>
  <c r="DC11" i="8"/>
  <c r="DC12" i="8"/>
  <c r="DC13" i="8"/>
  <c r="DC14" i="8"/>
  <c r="DC15" i="8"/>
  <c r="DC16" i="8"/>
  <c r="DC17" i="8"/>
  <c r="DC18" i="8"/>
  <c r="DC19" i="8"/>
  <c r="DC20" i="8"/>
  <c r="DC21" i="8"/>
  <c r="DC22" i="8"/>
  <c r="DC23" i="8"/>
  <c r="DC24" i="8"/>
  <c r="DC25" i="8"/>
  <c r="DC26" i="8"/>
  <c r="DC27" i="8"/>
  <c r="DC28" i="8"/>
  <c r="DC29" i="8"/>
  <c r="DC30" i="8"/>
  <c r="DC31" i="8"/>
  <c r="DC32" i="8"/>
  <c r="DC10" i="8"/>
  <c r="DI10" i="8" l="1"/>
  <c r="BF32" i="8" l="1"/>
  <c r="DZ32" i="8" s="1"/>
  <c r="BF31" i="8"/>
  <c r="DZ31" i="8" s="1"/>
  <c r="BF30" i="8"/>
  <c r="DZ30" i="8" s="1"/>
  <c r="BF29" i="8"/>
  <c r="DZ29" i="8" s="1"/>
  <c r="BF28" i="8"/>
  <c r="DZ28" i="8" s="1"/>
  <c r="BF27" i="8"/>
  <c r="DZ27" i="8" s="1"/>
  <c r="BF26" i="8"/>
  <c r="DZ26" i="8" s="1"/>
  <c r="BF25" i="8"/>
  <c r="DZ25" i="8" s="1"/>
  <c r="BF24" i="8"/>
  <c r="DZ24" i="8" s="1"/>
  <c r="BF23" i="8"/>
  <c r="DZ23" i="8" s="1"/>
  <c r="BF22" i="8"/>
  <c r="DZ22" i="8" s="1"/>
  <c r="BF21" i="8"/>
  <c r="DZ21" i="8" s="1"/>
  <c r="BF20" i="8"/>
  <c r="DZ20" i="8" s="1"/>
  <c r="BF19" i="8"/>
  <c r="DZ19" i="8" s="1"/>
  <c r="BF18" i="8"/>
  <c r="DZ18" i="8" s="1"/>
  <c r="BF17" i="8"/>
  <c r="DZ17" i="8" s="1"/>
  <c r="BF16" i="8"/>
  <c r="DZ16" i="8" s="1"/>
  <c r="BF15" i="8"/>
  <c r="DZ15" i="8" s="1"/>
  <c r="BF14" i="8"/>
  <c r="DZ14" i="8" s="1"/>
  <c r="BF13" i="8"/>
  <c r="DZ13" i="8" s="1"/>
  <c r="BF12" i="8"/>
  <c r="DZ12" i="8" s="1"/>
  <c r="BF11" i="8"/>
  <c r="DZ11" i="8" s="1"/>
  <c r="BF10" i="8"/>
  <c r="DZ10" i="8" s="1"/>
  <c r="L33" i="8" l="1"/>
  <c r="M33" i="8"/>
  <c r="N33" i="8"/>
  <c r="O33" i="8"/>
  <c r="P33" i="8"/>
  <c r="Q33" i="8"/>
  <c r="R33" i="8"/>
  <c r="T13" i="8" l="1"/>
  <c r="AT13" i="8" l="1"/>
  <c r="DN13" i="8"/>
  <c r="Z13" i="8"/>
  <c r="AW13" i="8"/>
  <c r="DQ13" i="8" s="1"/>
  <c r="T15" i="8"/>
  <c r="T21" i="8"/>
  <c r="T29" i="8"/>
  <c r="T14" i="8"/>
  <c r="T22" i="8"/>
  <c r="T26" i="8"/>
  <c r="T11" i="8"/>
  <c r="T10" i="8"/>
  <c r="T16" i="8"/>
  <c r="T20" i="8"/>
  <c r="T24" i="8"/>
  <c r="T28" i="8"/>
  <c r="T32" i="8"/>
  <c r="T17" i="8"/>
  <c r="T25" i="8"/>
  <c r="T18" i="8"/>
  <c r="T30" i="8"/>
  <c r="T19" i="8"/>
  <c r="T23" i="8"/>
  <c r="T27" i="8"/>
  <c r="T31" i="8"/>
  <c r="AA13" i="8"/>
  <c r="T12" i="8"/>
  <c r="AT19" i="8" l="1"/>
  <c r="DN19" i="8"/>
  <c r="AT30" i="8"/>
  <c r="DN30" i="8"/>
  <c r="DN32" i="8"/>
  <c r="AT32" i="8"/>
  <c r="DN16" i="8"/>
  <c r="AT16" i="8"/>
  <c r="AT22" i="8"/>
  <c r="DN22" i="8"/>
  <c r="AT15" i="8"/>
  <c r="DN15" i="8"/>
  <c r="DN17" i="8"/>
  <c r="AT17" i="8"/>
  <c r="AT26" i="8"/>
  <c r="DN26" i="8"/>
  <c r="AT18" i="8"/>
  <c r="DN18" i="8"/>
  <c r="AT14" i="8"/>
  <c r="DN14" i="8"/>
  <c r="DN20" i="8"/>
  <c r="AT20" i="8"/>
  <c r="DN21" i="8"/>
  <c r="AT21" i="8"/>
  <c r="AT31" i="8"/>
  <c r="DN31" i="8"/>
  <c r="AT27" i="8"/>
  <c r="DN27" i="8"/>
  <c r="DN28" i="8"/>
  <c r="AT28" i="8"/>
  <c r="DN12" i="8"/>
  <c r="AT12" i="8"/>
  <c r="DN23" i="8"/>
  <c r="AT23" i="8"/>
  <c r="AT25" i="8"/>
  <c r="DN25" i="8"/>
  <c r="DN24" i="8"/>
  <c r="AT24" i="8"/>
  <c r="DN11" i="8"/>
  <c r="AT11" i="8"/>
  <c r="DN29" i="8"/>
  <c r="AT29" i="8"/>
  <c r="AT10" i="8"/>
  <c r="DN10" i="8"/>
  <c r="AA23" i="8"/>
  <c r="AA26" i="8"/>
  <c r="AA21" i="8"/>
  <c r="AA30" i="8"/>
  <c r="AA32" i="8"/>
  <c r="AA16" i="8"/>
  <c r="AA25" i="8"/>
  <c r="AA10" i="8"/>
  <c r="T37" i="8"/>
  <c r="T36" i="8"/>
  <c r="Z25" i="8"/>
  <c r="AW25" i="8"/>
  <c r="DQ25" i="8" s="1"/>
  <c r="Z22" i="8"/>
  <c r="AW22" i="8"/>
  <c r="DQ22" i="8" s="1"/>
  <c r="Z12" i="8"/>
  <c r="AW12" i="8"/>
  <c r="DQ12" i="8" s="1"/>
  <c r="Z31" i="8"/>
  <c r="AW31" i="8"/>
  <c r="DQ31" i="8" s="1"/>
  <c r="Z19" i="8"/>
  <c r="AW19" i="8"/>
  <c r="DQ19" i="8" s="1"/>
  <c r="AA12" i="8"/>
  <c r="Z24" i="8"/>
  <c r="AW24" i="8"/>
  <c r="DQ24" i="8" s="1"/>
  <c r="Z14" i="8"/>
  <c r="AW14" i="8"/>
  <c r="DQ14" i="8" s="1"/>
  <c r="Z15" i="8"/>
  <c r="AW15" i="8"/>
  <c r="DQ15" i="8" s="1"/>
  <c r="Z27" i="8"/>
  <c r="AW27" i="8"/>
  <c r="DQ27" i="8" s="1"/>
  <c r="Z32" i="8"/>
  <c r="AW32" i="8"/>
  <c r="DQ32" i="8" s="1"/>
  <c r="Z20" i="8"/>
  <c r="AW20" i="8"/>
  <c r="DQ20" i="8" s="1"/>
  <c r="Z26" i="8"/>
  <c r="AW26" i="8"/>
  <c r="DQ26" i="8" s="1"/>
  <c r="Z29" i="8"/>
  <c r="AW29" i="8"/>
  <c r="DQ29" i="8" s="1"/>
  <c r="Z30" i="8"/>
  <c r="AW30" i="8"/>
  <c r="DQ30" i="8" s="1"/>
  <c r="Z28" i="8"/>
  <c r="AW28" i="8"/>
  <c r="DQ28" i="8" s="1"/>
  <c r="AW10" i="8"/>
  <c r="DQ10" i="8" s="1"/>
  <c r="AA31" i="8"/>
  <c r="Z23" i="8"/>
  <c r="AW23" i="8"/>
  <c r="DQ23" i="8" s="1"/>
  <c r="Z18" i="8"/>
  <c r="AW18" i="8"/>
  <c r="DQ18" i="8" s="1"/>
  <c r="Z17" i="8"/>
  <c r="AW17" i="8"/>
  <c r="DQ17" i="8" s="1"/>
  <c r="AA24" i="8"/>
  <c r="Z16" i="8"/>
  <c r="AW16" i="8"/>
  <c r="DQ16" i="8" s="1"/>
  <c r="AA11" i="8"/>
  <c r="AW11" i="8"/>
  <c r="DQ11" i="8" s="1"/>
  <c r="AA14" i="8"/>
  <c r="Z21" i="8"/>
  <c r="AW21" i="8"/>
  <c r="DQ21" i="8" s="1"/>
  <c r="Z10" i="8"/>
  <c r="T33" i="8"/>
  <c r="AA27" i="8"/>
  <c r="AA19" i="8"/>
  <c r="AA18" i="8"/>
  <c r="AA22" i="8"/>
  <c r="AA29" i="8"/>
  <c r="AA15" i="8"/>
  <c r="AA17" i="8"/>
  <c r="AA28" i="8"/>
  <c r="AA20" i="8"/>
  <c r="Z11" i="8"/>
  <c r="N38" i="8"/>
  <c r="T38" i="8" l="1"/>
</calcChain>
</file>

<file path=xl/sharedStrings.xml><?xml version="1.0" encoding="utf-8"?>
<sst xmlns="http://schemas.openxmlformats.org/spreadsheetml/2006/main" count="1422" uniqueCount="166">
  <si>
    <t>For the Period Ended:</t>
  </si>
  <si>
    <t>Prepared by:</t>
  </si>
  <si>
    <t>Grant</t>
  </si>
  <si>
    <t>Number</t>
  </si>
  <si>
    <t>Beginning</t>
  </si>
  <si>
    <t>Ending</t>
  </si>
  <si>
    <t>Total</t>
  </si>
  <si>
    <t>Form 27.30.60</t>
  </si>
  <si>
    <t>Agency Name:</t>
  </si>
  <si>
    <t>Federal Grant Activity</t>
  </si>
  <si>
    <t>MAGIC</t>
  </si>
  <si>
    <t>Receipts</t>
  </si>
  <si>
    <t>Expenditures</t>
  </si>
  <si>
    <t>Cumulative</t>
  </si>
  <si>
    <t>Due From (To)</t>
  </si>
  <si>
    <t>Current Fiscal Year</t>
  </si>
  <si>
    <t>Cumulative Federal</t>
  </si>
  <si>
    <t>Add:  Current</t>
  </si>
  <si>
    <t xml:space="preserve">Grant </t>
  </si>
  <si>
    <t>ARRA</t>
  </si>
  <si>
    <t>Crossfoot</t>
  </si>
  <si>
    <t>Name</t>
  </si>
  <si>
    <t>Period</t>
  </si>
  <si>
    <t>Award</t>
  </si>
  <si>
    <t>Granting Agency</t>
  </si>
  <si>
    <t>As of Period End</t>
  </si>
  <si>
    <t>(July 1 - June 30)</t>
  </si>
  <si>
    <t>(July 1 -June 30)</t>
  </si>
  <si>
    <t>Year Accrual</t>
  </si>
  <si>
    <t>Type *</t>
  </si>
  <si>
    <t>**</t>
  </si>
  <si>
    <t>Check</t>
  </si>
  <si>
    <t>a</t>
  </si>
  <si>
    <t>b</t>
  </si>
  <si>
    <t>c</t>
  </si>
  <si>
    <t>d</t>
  </si>
  <si>
    <t>e</t>
  </si>
  <si>
    <t>TOTALS</t>
  </si>
  <si>
    <t>total crossfoot checks</t>
  </si>
  <si>
    <t>Summary of Ending Due From (To)</t>
  </si>
  <si>
    <t>*</t>
  </si>
  <si>
    <t>Op = Operating Grant</t>
  </si>
  <si>
    <t>Operating Grant Expenditures  (42100000)</t>
  </si>
  <si>
    <t>Ca = Capital Grant</t>
  </si>
  <si>
    <t>Capital Grant Expenditures (42300000)</t>
  </si>
  <si>
    <t xml:space="preserve">Total </t>
  </si>
  <si>
    <t>Start</t>
  </si>
  <si>
    <t>End</t>
  </si>
  <si>
    <t>Business</t>
  </si>
  <si>
    <t>Area</t>
  </si>
  <si>
    <t>Fund</t>
  </si>
  <si>
    <t>Loans</t>
  </si>
  <si>
    <t>***</t>
  </si>
  <si>
    <t>Current</t>
  </si>
  <si>
    <t>A = ARRA Grant</t>
  </si>
  <si>
    <t>Due To (24510000 - Unearned Federal Revenue)</t>
  </si>
  <si>
    <t>Due From (13000001 - Due From Federal Government)</t>
  </si>
  <si>
    <t>Internal</t>
  </si>
  <si>
    <t xml:space="preserve"> Order</t>
  </si>
  <si>
    <t>Seq</t>
  </si>
  <si>
    <t>Sort</t>
  </si>
  <si>
    <t>New Document</t>
  </si>
  <si>
    <t>Document Date</t>
  </si>
  <si>
    <t>Document Type</t>
  </si>
  <si>
    <t>Posting Date</t>
  </si>
  <si>
    <t>Fiscal Period</t>
  </si>
  <si>
    <t>Company Code</t>
  </si>
  <si>
    <t>Currency</t>
  </si>
  <si>
    <t xml:space="preserve">Reference       </t>
  </si>
  <si>
    <t xml:space="preserve">Document Header Text     </t>
  </si>
  <si>
    <t xml:space="preserve">LIV Amount             </t>
  </si>
  <si>
    <t>LIV Baseli</t>
  </si>
  <si>
    <t xml:space="preserve">LIV </t>
  </si>
  <si>
    <t>Posting Key</t>
  </si>
  <si>
    <t xml:space="preserve">Account          </t>
  </si>
  <si>
    <t>Special GL Indicator</t>
  </si>
  <si>
    <t>MDOT Use Only</t>
  </si>
  <si>
    <t>Amount in Document Currency</t>
  </si>
  <si>
    <t>Cost Center</t>
  </si>
  <si>
    <t xml:space="preserve">WBS Element             </t>
  </si>
  <si>
    <t>Internal Order</t>
  </si>
  <si>
    <t xml:space="preserve">Fund      </t>
  </si>
  <si>
    <t>Budget Period</t>
  </si>
  <si>
    <t xml:space="preserve">Functional Area </t>
  </si>
  <si>
    <t xml:space="preserve">Grant               </t>
  </si>
  <si>
    <t>Calculate Tax Indicator</t>
  </si>
  <si>
    <t>Business Area</t>
  </si>
  <si>
    <t xml:space="preserve">Tax Code  </t>
  </si>
  <si>
    <t>Invoice Reference</t>
  </si>
  <si>
    <t xml:space="preserve">Line Item Text                                    </t>
  </si>
  <si>
    <t xml:space="preserve">Disc. Base   </t>
  </si>
  <si>
    <t xml:space="preserve">Contract     </t>
  </si>
  <si>
    <t xml:space="preserve">Tax Amount   </t>
  </si>
  <si>
    <t>Bline Date</t>
  </si>
  <si>
    <t>Payment Method</t>
  </si>
  <si>
    <t>Payment Block</t>
  </si>
  <si>
    <t>Payment Terms</t>
  </si>
  <si>
    <t xml:space="preserve">Assignment Number </t>
  </si>
  <si>
    <t xml:space="preserve">Earmarked </t>
  </si>
  <si>
    <t>Sales Order</t>
  </si>
  <si>
    <t xml:space="preserve">Material          </t>
  </si>
  <si>
    <t xml:space="preserve">Quantity     </t>
  </si>
  <si>
    <t>Transaction Type</t>
  </si>
  <si>
    <t>Privacy Level</t>
  </si>
  <si>
    <t>Pay Mode Acct #</t>
  </si>
  <si>
    <t>Received Date</t>
  </si>
  <si>
    <t>HIPPA Indicator</t>
  </si>
  <si>
    <t xml:space="preserve">SOMS Account #                </t>
  </si>
  <si>
    <t xml:space="preserve">One Time Name  1                   </t>
  </si>
  <si>
    <t xml:space="preserve">One Time Name 2                    </t>
  </si>
  <si>
    <t xml:space="preserve">One Time Name 3                    </t>
  </si>
  <si>
    <t>One Time Postal Code</t>
  </si>
  <si>
    <t xml:space="preserve">One Time City                      </t>
  </si>
  <si>
    <t xml:space="preserve">One Time  House number and street  </t>
  </si>
  <si>
    <t>One Time PO Box</t>
  </si>
  <si>
    <t xml:space="preserve">DOR ONLY            </t>
  </si>
  <si>
    <t xml:space="preserve">DOR ONLY2 </t>
  </si>
  <si>
    <t xml:space="preserve">DOR ONLY3       </t>
  </si>
  <si>
    <t xml:space="preserve">DOR ONLY4  </t>
  </si>
  <si>
    <t>LIV Purchase Order</t>
  </si>
  <si>
    <t>LIV Document Item #</t>
  </si>
  <si>
    <t>LIV Amount Field</t>
  </si>
  <si>
    <t xml:space="preserve">LIV Quantity </t>
  </si>
  <si>
    <t>LIV Final Invoice Indicator</t>
  </si>
  <si>
    <t>LIV Unplanned Delivery Costs</t>
  </si>
  <si>
    <t>Personnel #</t>
  </si>
  <si>
    <t>One time region</t>
  </si>
  <si>
    <t xml:space="preserve">Funds Center    </t>
  </si>
  <si>
    <t>Ledger</t>
  </si>
  <si>
    <t>One time country</t>
  </si>
  <si>
    <t>Y</t>
  </si>
  <si>
    <t>Y1</t>
  </si>
  <si>
    <t>SOMS</t>
  </si>
  <si>
    <t>USD</t>
  </si>
  <si>
    <t>2016 Grant Rev Accrual</t>
  </si>
  <si>
    <t>AGYGAAP</t>
  </si>
  <si>
    <t>Total Current Federal</t>
  </si>
  <si>
    <t>Grant Expenditures</t>
  </si>
  <si>
    <t>Grant: 0 Order: 0</t>
  </si>
  <si>
    <t xml:space="preserve"> </t>
  </si>
  <si>
    <t>Indirect</t>
  </si>
  <si>
    <t>Cost</t>
  </si>
  <si>
    <t>Rate</t>
  </si>
  <si>
    <t>EIN</t>
  </si>
  <si>
    <t>f</t>
  </si>
  <si>
    <t>g  (e+f)</t>
  </si>
  <si>
    <t xml:space="preserve">(a-c+g) </t>
  </si>
  <si>
    <t>Summary of Total Current Federal Grant Expenditures (column g)</t>
  </si>
  <si>
    <t>R&amp;D</t>
  </si>
  <si>
    <t>****</t>
  </si>
  <si>
    <t>Y = Grant is used for Research and Development</t>
  </si>
  <si>
    <r>
      <t>N = Grant is</t>
    </r>
    <r>
      <rPr>
        <b/>
        <u/>
        <sz val="8"/>
        <rFont val="Arial"/>
        <family val="2"/>
      </rPr>
      <t xml:space="preserve"> not </t>
    </r>
    <r>
      <rPr>
        <sz val="8"/>
        <rFont val="Arial"/>
        <family val="2"/>
      </rPr>
      <t>used for Research and Development</t>
    </r>
  </si>
  <si>
    <t>Amount</t>
  </si>
  <si>
    <t>Subrecipient(s)</t>
  </si>
  <si>
    <t>to</t>
  </si>
  <si>
    <t>Passed</t>
  </si>
  <si>
    <t>L=Loans made from grant funds</t>
  </si>
  <si>
    <t>06/30/20XX</t>
  </si>
  <si>
    <t>Rev. 7/20</t>
  </si>
  <si>
    <t>ALN</t>
  </si>
  <si>
    <t>20XX Grant Rev Accrual</t>
  </si>
  <si>
    <t>20XX-A2</t>
  </si>
  <si>
    <t>(formerly CFDA#)</t>
  </si>
  <si>
    <t>Unique  Entity</t>
  </si>
  <si>
    <t xml:space="preserve"> Identifier</t>
  </si>
  <si>
    <t>(formerly DUNS 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</si>
</sst>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14"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MT"/>
    </font>
    <font>
      <sz val="9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 MT"/>
    </font>
    <font>
      <b/>
      <sz val="11"/>
      <color indexed="8"/>
      <name val="Calibri"/>
      <family val="2"/>
      <scheme val="minor"/>
    </font>
    <font>
      <b/>
      <u/>
      <sz val="8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thick">
        <color indexed="8"/>
      </right>
      <top style="medium">
        <color indexed="64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ck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0" fontId="10" fillId="0" borderId="0"/>
  </cellStyleXfs>
  <cellXfs count="149">
    <xf numFmtId="0" fontId="0" fillId="0" borderId="0" xfId="0"/>
    <xf numFmtId="0" fontId="6" fillId="0" borderId="0" xfId="1" applyFont="1"/>
    <xf numFmtId="0" fontId="5" fillId="0" borderId="0" xfId="1" applyFont="1"/>
    <xf numFmtId="0" fontId="3" fillId="0" borderId="0" xfId="1" applyFont="1"/>
    <xf numFmtId="0" fontId="6" fillId="0" borderId="0" xfId="1" applyFont="1" applyAlignment="1">
      <alignment horizontal="left"/>
    </xf>
    <xf numFmtId="0" fontId="4" fillId="0" borderId="1" xfId="1" applyBorder="1"/>
    <xf numFmtId="0" fontId="4" fillId="0" borderId="0" xfId="1"/>
    <xf numFmtId="0" fontId="2" fillId="0" borderId="0" xfId="1" applyFont="1"/>
    <xf numFmtId="49" fontId="5" fillId="0" borderId="1" xfId="1" applyNumberFormat="1" applyFont="1" applyBorder="1"/>
    <xf numFmtId="0" fontId="4" fillId="0" borderId="2" xfId="1" applyBorder="1"/>
    <xf numFmtId="0" fontId="5" fillId="0" borderId="0" xfId="1" applyFont="1" applyAlignment="1">
      <alignment horizontal="center"/>
    </xf>
    <xf numFmtId="49" fontId="5" fillId="0" borderId="2" xfId="1" applyNumberFormat="1" applyFont="1" applyBorder="1"/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49" fontId="3" fillId="0" borderId="19" xfId="1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9" fontId="3" fillId="0" borderId="20" xfId="1" applyNumberFormat="1" applyFont="1" applyBorder="1" applyAlignment="1">
      <alignment horizontal="center" vertical="center"/>
    </xf>
    <xf numFmtId="49" fontId="3" fillId="0" borderId="21" xfId="1" applyNumberFormat="1" applyFont="1" applyBorder="1" applyAlignment="1">
      <alignment horizontal="center" vertical="center"/>
    </xf>
    <xf numFmtId="49" fontId="3" fillId="0" borderId="2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12" xfId="1" applyNumberFormat="1" applyFont="1" applyBorder="1"/>
    <xf numFmtId="49" fontId="3" fillId="0" borderId="6" xfId="1" applyNumberFormat="1" applyFont="1" applyBorder="1"/>
    <xf numFmtId="37" fontId="3" fillId="0" borderId="6" xfId="1" applyNumberFormat="1" applyFont="1" applyBorder="1"/>
    <xf numFmtId="37" fontId="3" fillId="0" borderId="10" xfId="1" applyNumberFormat="1" applyFont="1" applyBorder="1"/>
    <xf numFmtId="37" fontId="3" fillId="0" borderId="20" xfId="1" applyNumberFormat="1" applyFont="1" applyBorder="1"/>
    <xf numFmtId="37" fontId="3" fillId="0" borderId="24" xfId="1" applyNumberFormat="1" applyFont="1" applyBorder="1"/>
    <xf numFmtId="37" fontId="3" fillId="0" borderId="22" xfId="1" applyNumberFormat="1" applyFont="1" applyBorder="1"/>
    <xf numFmtId="41" fontId="3" fillId="0" borderId="0" xfId="1" applyNumberFormat="1" applyFont="1"/>
    <xf numFmtId="49" fontId="3" fillId="0" borderId="13" xfId="1" applyNumberFormat="1" applyFont="1" applyBorder="1"/>
    <xf numFmtId="49" fontId="3" fillId="0" borderId="7" xfId="1" applyNumberFormat="1" applyFont="1" applyBorder="1"/>
    <xf numFmtId="37" fontId="3" fillId="0" borderId="7" xfId="1" applyNumberFormat="1" applyFont="1" applyBorder="1"/>
    <xf numFmtId="37" fontId="3" fillId="0" borderId="8" xfId="1" applyNumberFormat="1" applyFont="1" applyBorder="1"/>
    <xf numFmtId="37" fontId="3" fillId="0" borderId="25" xfId="1" applyNumberFormat="1" applyFont="1" applyBorder="1"/>
    <xf numFmtId="37" fontId="3" fillId="0" borderId="26" xfId="1" applyNumberFormat="1" applyFont="1" applyBorder="1"/>
    <xf numFmtId="37" fontId="3" fillId="0" borderId="27" xfId="1" applyNumberFormat="1" applyFont="1" applyBorder="1"/>
    <xf numFmtId="37" fontId="7" fillId="0" borderId="27" xfId="1" applyNumberFormat="1" applyFont="1" applyBorder="1"/>
    <xf numFmtId="37" fontId="3" fillId="0" borderId="28" xfId="1" applyNumberFormat="1" applyFont="1" applyBorder="1"/>
    <xf numFmtId="37" fontId="3" fillId="0" borderId="29" xfId="1" applyNumberFormat="1" applyFont="1" applyBorder="1"/>
    <xf numFmtId="37" fontId="3" fillId="0" borderId="30" xfId="1" applyNumberFormat="1" applyFont="1" applyBorder="1"/>
    <xf numFmtId="37" fontId="3" fillId="0" borderId="31" xfId="1" applyNumberFormat="1" applyFont="1" applyBorder="1"/>
    <xf numFmtId="37" fontId="3" fillId="0" borderId="32" xfId="1" applyNumberFormat="1" applyFont="1" applyBorder="1"/>
    <xf numFmtId="49" fontId="3" fillId="0" borderId="0" xfId="1" applyNumberFormat="1" applyFont="1"/>
    <xf numFmtId="41" fontId="3" fillId="0" borderId="34" xfId="1" applyNumberFormat="1" applyFont="1" applyBorder="1"/>
    <xf numFmtId="41" fontId="3" fillId="0" borderId="14" xfId="1" applyNumberFormat="1" applyFont="1" applyBorder="1"/>
    <xf numFmtId="37" fontId="3" fillId="0" borderId="0" xfId="1" applyNumberFormat="1" applyFont="1"/>
    <xf numFmtId="37" fontId="3" fillId="0" borderId="0" xfId="1" applyNumberFormat="1" applyFont="1" applyAlignment="1">
      <alignment horizontal="centerContinuous" vertical="center"/>
    </xf>
    <xf numFmtId="37" fontId="3" fillId="0" borderId="10" xfId="1" applyNumberFormat="1" applyFont="1" applyBorder="1" applyAlignment="1">
      <alignment horizontal="centerContinuous" vertical="center"/>
    </xf>
    <xf numFmtId="0" fontId="9" fillId="0" borderId="0" xfId="1" applyFont="1" applyAlignment="1">
      <alignment vertical="top"/>
    </xf>
    <xf numFmtId="37" fontId="7" fillId="0" borderId="0" xfId="1" applyNumberFormat="1" applyFont="1" applyAlignment="1">
      <alignment horizontal="right"/>
    </xf>
    <xf numFmtId="0" fontId="3" fillId="0" borderId="3" xfId="1" applyFont="1" applyBorder="1" applyAlignment="1">
      <alignment horizontal="center" vertical="center"/>
    </xf>
    <xf numFmtId="49" fontId="3" fillId="0" borderId="10" xfId="1" applyNumberFormat="1" applyFont="1" applyBorder="1"/>
    <xf numFmtId="49" fontId="3" fillId="0" borderId="8" xfId="1" applyNumberFormat="1" applyFont="1" applyBorder="1"/>
    <xf numFmtId="0" fontId="3" fillId="0" borderId="0" xfId="0" applyFont="1" applyAlignment="1">
      <alignment horizontal="center"/>
    </xf>
    <xf numFmtId="41" fontId="3" fillId="0" borderId="36" xfId="1" applyNumberFormat="1" applyFont="1" applyBorder="1"/>
    <xf numFmtId="41" fontId="6" fillId="0" borderId="35" xfId="1" applyNumberFormat="1" applyFont="1" applyBorder="1"/>
    <xf numFmtId="41" fontId="3" fillId="0" borderId="37" xfId="1" applyNumberFormat="1" applyFont="1" applyBorder="1"/>
    <xf numFmtId="0" fontId="3" fillId="0" borderId="40" xfId="1" applyFont="1" applyBorder="1"/>
    <xf numFmtId="0" fontId="3" fillId="0" borderId="40" xfId="1" applyFont="1" applyBorder="1" applyAlignment="1">
      <alignment horizontal="center"/>
    </xf>
    <xf numFmtId="0" fontId="3" fillId="0" borderId="40" xfId="1" applyFont="1" applyBorder="1" applyAlignment="1">
      <alignment horizontal="center" vertical="center"/>
    </xf>
    <xf numFmtId="0" fontId="3" fillId="0" borderId="43" xfId="1" applyFont="1" applyBorder="1" applyAlignment="1">
      <alignment horizontal="center"/>
    </xf>
    <xf numFmtId="0" fontId="3" fillId="0" borderId="44" xfId="1" applyFont="1" applyBorder="1"/>
    <xf numFmtId="49" fontId="3" fillId="0" borderId="47" xfId="1" applyNumberFormat="1" applyFont="1" applyBorder="1"/>
    <xf numFmtId="49" fontId="3" fillId="0" borderId="48" xfId="1" applyNumberFormat="1" applyFont="1" applyBorder="1"/>
    <xf numFmtId="49" fontId="3" fillId="0" borderId="49" xfId="1" applyNumberFormat="1" applyFont="1" applyBorder="1"/>
    <xf numFmtId="49" fontId="3" fillId="0" borderId="50" xfId="1" applyNumberFormat="1" applyFont="1" applyBorder="1"/>
    <xf numFmtId="49" fontId="3" fillId="0" borderId="33" xfId="1" applyNumberFormat="1" applyFont="1" applyBorder="1"/>
    <xf numFmtId="49" fontId="3" fillId="0" borderId="28" xfId="1" applyNumberFormat="1" applyFont="1" applyBorder="1"/>
    <xf numFmtId="49" fontId="3" fillId="0" borderId="29" xfId="1" applyNumberFormat="1" applyFont="1" applyBorder="1"/>
    <xf numFmtId="41" fontId="3" fillId="0" borderId="51" xfId="1" applyNumberFormat="1" applyFont="1" applyBorder="1"/>
    <xf numFmtId="49" fontId="5" fillId="0" borderId="0" xfId="1" applyNumberFormat="1" applyFont="1"/>
    <xf numFmtId="41" fontId="3" fillId="2" borderId="6" xfId="1" applyNumberFormat="1" applyFont="1" applyFill="1" applyBorder="1"/>
    <xf numFmtId="41" fontId="3" fillId="2" borderId="33" xfId="1" applyNumberFormat="1" applyFont="1" applyFill="1" applyBorder="1"/>
    <xf numFmtId="41" fontId="3" fillId="2" borderId="14" xfId="1" applyNumberFormat="1" applyFont="1" applyFill="1" applyBorder="1"/>
    <xf numFmtId="0" fontId="4" fillId="3" borderId="0" xfId="1" applyFill="1"/>
    <xf numFmtId="0" fontId="11" fillId="4" borderId="0" xfId="0" applyFont="1" applyFill="1"/>
    <xf numFmtId="0" fontId="4" fillId="4" borderId="0" xfId="1" applyFill="1"/>
    <xf numFmtId="0" fontId="4" fillId="5" borderId="0" xfId="1" applyFill="1"/>
    <xf numFmtId="49" fontId="4" fillId="0" borderId="0" xfId="1" applyNumberFormat="1"/>
    <xf numFmtId="49" fontId="3" fillId="0" borderId="0" xfId="1" applyNumberFormat="1" applyFont="1" applyAlignment="1">
      <alignment horizontal="center"/>
    </xf>
    <xf numFmtId="49" fontId="3" fillId="0" borderId="40" xfId="1" applyNumberFormat="1" applyFont="1" applyBorder="1"/>
    <xf numFmtId="49" fontId="3" fillId="0" borderId="3" xfId="1" applyNumberFormat="1" applyFont="1" applyBorder="1" applyAlignment="1">
      <alignment horizontal="center"/>
    </xf>
    <xf numFmtId="49" fontId="9" fillId="0" borderId="0" xfId="1" applyNumberFormat="1" applyFont="1" applyAlignment="1">
      <alignment vertical="top"/>
    </xf>
    <xf numFmtId="49" fontId="6" fillId="0" borderId="0" xfId="1" applyNumberFormat="1" applyFont="1"/>
    <xf numFmtId="49" fontId="2" fillId="0" borderId="0" xfId="1" applyNumberFormat="1" applyFont="1"/>
    <xf numFmtId="49" fontId="2" fillId="0" borderId="39" xfId="1" applyNumberFormat="1" applyFont="1" applyBorder="1"/>
    <xf numFmtId="49" fontId="3" fillId="0" borderId="35" xfId="1" applyNumberFormat="1" applyFont="1" applyBorder="1"/>
    <xf numFmtId="49" fontId="3" fillId="0" borderId="38" xfId="1" applyNumberFormat="1" applyFont="1" applyBorder="1"/>
    <xf numFmtId="49" fontId="3" fillId="0" borderId="45" xfId="1" applyNumberFormat="1" applyFont="1" applyBorder="1" applyAlignment="1">
      <alignment horizontal="center"/>
    </xf>
    <xf numFmtId="49" fontId="3" fillId="0" borderId="46" xfId="1" applyNumberFormat="1" applyFont="1" applyBorder="1" applyAlignment="1">
      <alignment horizontal="center" vertical="center"/>
    </xf>
    <xf numFmtId="49" fontId="8" fillId="0" borderId="0" xfId="1" applyNumberFormat="1" applyFont="1" applyAlignment="1">
      <alignment horizontal="left" vertical="top" indent="4"/>
    </xf>
    <xf numFmtId="49" fontId="8" fillId="0" borderId="0" xfId="1" applyNumberFormat="1" applyFont="1" applyAlignment="1">
      <alignment horizontal="right" vertical="top"/>
    </xf>
    <xf numFmtId="49" fontId="3" fillId="0" borderId="40" xfId="1" applyNumberFormat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41" fontId="3" fillId="2" borderId="57" xfId="1" applyNumberFormat="1" applyFont="1" applyFill="1" applyBorder="1"/>
    <xf numFmtId="41" fontId="3" fillId="2" borderId="23" xfId="1" applyNumberFormat="1" applyFont="1" applyFill="1" applyBorder="1"/>
    <xf numFmtId="0" fontId="3" fillId="0" borderId="58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49" fontId="3" fillId="0" borderId="24" xfId="1" applyNumberFormat="1" applyFont="1" applyBorder="1" applyAlignment="1">
      <alignment horizontal="center" vertical="center"/>
    </xf>
    <xf numFmtId="37" fontId="3" fillId="0" borderId="0" xfId="1" applyNumberFormat="1" applyFont="1" applyAlignment="1">
      <alignment horizontal="centerContinuous"/>
    </xf>
    <xf numFmtId="49" fontId="4" fillId="5" borderId="0" xfId="1" applyNumberFormat="1" applyFill="1"/>
    <xf numFmtId="0" fontId="3" fillId="0" borderId="61" xfId="1" applyFont="1" applyBorder="1" applyAlignment="1">
      <alignment horizontal="center"/>
    </xf>
    <xf numFmtId="37" fontId="3" fillId="0" borderId="12" xfId="1" applyNumberFormat="1" applyFont="1" applyBorder="1"/>
    <xf numFmtId="37" fontId="3" fillId="0" borderId="13" xfId="1" applyNumberFormat="1" applyFont="1" applyBorder="1"/>
    <xf numFmtId="41" fontId="3" fillId="2" borderId="26" xfId="1" applyNumberFormat="1" applyFont="1" applyFill="1" applyBorder="1"/>
    <xf numFmtId="41" fontId="3" fillId="2" borderId="24" xfId="1" applyNumberFormat="1" applyFont="1" applyFill="1" applyBorder="1"/>
    <xf numFmtId="41" fontId="3" fillId="2" borderId="62" xfId="1" applyNumberFormat="1" applyFont="1" applyFill="1" applyBorder="1"/>
    <xf numFmtId="0" fontId="3" fillId="0" borderId="63" xfId="1" applyFont="1" applyBorder="1"/>
    <xf numFmtId="0" fontId="3" fillId="0" borderId="64" xfId="1" applyFont="1" applyBorder="1" applyAlignment="1">
      <alignment horizontal="center"/>
    </xf>
    <xf numFmtId="49" fontId="3" fillId="0" borderId="65" xfId="1" applyNumberFormat="1" applyFont="1" applyBorder="1" applyAlignment="1">
      <alignment horizontal="center" vertical="center"/>
    </xf>
    <xf numFmtId="49" fontId="3" fillId="0" borderId="66" xfId="1" applyNumberFormat="1" applyFont="1" applyBorder="1"/>
    <xf numFmtId="49" fontId="3" fillId="0" borderId="67" xfId="1" applyNumberFormat="1" applyFont="1" applyBorder="1"/>
    <xf numFmtId="0" fontId="3" fillId="0" borderId="68" xfId="1" applyFont="1" applyBorder="1"/>
    <xf numFmtId="0" fontId="3" fillId="0" borderId="69" xfId="1" applyFont="1" applyBorder="1" applyAlignment="1">
      <alignment horizontal="center"/>
    </xf>
    <xf numFmtId="49" fontId="3" fillId="0" borderId="69" xfId="1" applyNumberFormat="1" applyFont="1" applyBorder="1" applyAlignment="1">
      <alignment horizontal="center" vertical="center"/>
    </xf>
    <xf numFmtId="0" fontId="3" fillId="0" borderId="70" xfId="1" applyFont="1" applyBorder="1" applyAlignment="1">
      <alignment horizontal="center"/>
    </xf>
    <xf numFmtId="0" fontId="3" fillId="0" borderId="71" xfId="1" applyFont="1" applyBorder="1" applyAlignment="1">
      <alignment horizontal="center"/>
    </xf>
    <xf numFmtId="37" fontId="3" fillId="0" borderId="72" xfId="1" applyNumberFormat="1" applyFont="1" applyBorder="1"/>
    <xf numFmtId="37" fontId="3" fillId="0" borderId="73" xfId="1" applyNumberFormat="1" applyFont="1" applyBorder="1"/>
    <xf numFmtId="41" fontId="3" fillId="2" borderId="74" xfId="1" applyNumberFormat="1" applyFont="1" applyFill="1" applyBorder="1"/>
    <xf numFmtId="37" fontId="3" fillId="0" borderId="75" xfId="1" applyNumberFormat="1" applyFont="1" applyBorder="1"/>
    <xf numFmtId="49" fontId="13" fillId="0" borderId="35" xfId="1" applyNumberFormat="1" applyFont="1" applyBorder="1"/>
    <xf numFmtId="49" fontId="13" fillId="0" borderId="35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0" fillId="0" borderId="0" xfId="0" applyAlignment="1">
      <alignment horizontal="right"/>
    </xf>
    <xf numFmtId="0" fontId="2" fillId="2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52" xfId="1" applyFont="1" applyBorder="1" applyAlignment="1">
      <alignment horizontal="left"/>
    </xf>
    <xf numFmtId="0" fontId="0" fillId="0" borderId="52" xfId="0" applyBorder="1"/>
    <xf numFmtId="0" fontId="3" fillId="0" borderId="0" xfId="1" applyFont="1" applyAlignment="1">
      <alignment horizontal="left"/>
    </xf>
    <xf numFmtId="0" fontId="0" fillId="0" borderId="0" xfId="0"/>
    <xf numFmtId="37" fontId="3" fillId="0" borderId="0" xfId="1" applyNumberFormat="1" applyFont="1" applyAlignment="1">
      <alignment horizontal="right"/>
    </xf>
    <xf numFmtId="37" fontId="3" fillId="0" borderId="4" xfId="1" applyNumberFormat="1" applyFont="1" applyBorder="1" applyAlignment="1">
      <alignment horizontal="right"/>
    </xf>
    <xf numFmtId="37" fontId="3" fillId="0" borderId="0" xfId="1" applyNumberFormat="1" applyFont="1" applyAlignment="1">
      <alignment horizontal="left"/>
    </xf>
    <xf numFmtId="37" fontId="3" fillId="0" borderId="4" xfId="1" applyNumberFormat="1" applyFont="1" applyBorder="1" applyAlignment="1">
      <alignment horizontal="left"/>
    </xf>
    <xf numFmtId="37" fontId="3" fillId="0" borderId="53" xfId="1" applyNumberFormat="1" applyFont="1" applyBorder="1" applyAlignment="1">
      <alignment horizontal="left"/>
    </xf>
    <xf numFmtId="37" fontId="3" fillId="0" borderId="60" xfId="1" applyNumberFormat="1" applyFont="1" applyBorder="1" applyAlignment="1">
      <alignment horizontal="left"/>
    </xf>
  </cellXfs>
  <cellStyles count="5">
    <cellStyle name="Comma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rgb="FF92D050"/>
    <pageSetUpPr fitToPage="1"/>
  </sheetPr>
  <dimension ref="A1:FQ43"/>
  <sheetViews>
    <sheetView tabSelected="1" zoomScaleNormal="100" workbookViewId="0">
      <selection activeCell="J12" sqref="J12"/>
    </sheetView>
  </sheetViews>
  <sheetFormatPr defaultColWidth="11.1640625" defaultRowHeight="12"/>
  <cols>
    <col min="1" max="1" width="9.5" style="50" customWidth="1"/>
    <col min="2" max="2" width="10.6640625" style="50" customWidth="1"/>
    <col min="3" max="3" width="16.5" style="50" bestFit="1" customWidth="1"/>
    <col min="4" max="4" width="22.1640625" style="3" customWidth="1"/>
    <col min="5" max="5" width="11.1640625" style="50" customWidth="1"/>
    <col min="6" max="7" width="8.33203125" style="50" customWidth="1"/>
    <col min="8" max="8" width="17" style="50" bestFit="1" customWidth="1"/>
    <col min="9" max="9" width="8.33203125" style="50" customWidth="1"/>
    <col min="10" max="10" width="12.83203125" style="3" customWidth="1"/>
    <col min="11" max="11" width="12.1640625" style="3" customWidth="1"/>
    <col min="12" max="12" width="9.5" style="3" customWidth="1"/>
    <col min="13" max="13" width="15" style="3" bestFit="1" customWidth="1"/>
    <col min="14" max="14" width="16.1640625" style="3" customWidth="1"/>
    <col min="15" max="15" width="17.5" style="3" customWidth="1"/>
    <col min="16" max="16" width="19.5" style="3" customWidth="1"/>
    <col min="17" max="17" width="17.83203125" style="3" customWidth="1"/>
    <col min="18" max="18" width="17.6640625" style="3" customWidth="1"/>
    <col min="19" max="19" width="18.33203125" style="6" bestFit="1" customWidth="1"/>
    <col min="20" max="20" width="15" style="6" bestFit="1" customWidth="1"/>
    <col min="21" max="21" width="5.33203125" style="3" customWidth="1"/>
    <col min="22" max="22" width="5.83203125" style="3" customWidth="1"/>
    <col min="23" max="24" width="6" style="3" customWidth="1"/>
    <col min="25" max="25" width="17.5" style="3" customWidth="1"/>
    <col min="26" max="27" width="11.1640625" style="3"/>
    <col min="28" max="28" width="11.1640625" style="50"/>
    <col min="29" max="32" width="11.1640625" style="3"/>
    <col min="33" max="33" width="15.5" style="3" bestFit="1" customWidth="1"/>
    <col min="34" max="34" width="15.5" style="3" customWidth="1"/>
    <col min="35" max="35" width="15.6640625" style="3" bestFit="1" customWidth="1"/>
    <col min="36" max="36" width="15.6640625" style="3" customWidth="1"/>
    <col min="37" max="37" width="13.33203125" style="3" bestFit="1" customWidth="1"/>
    <col min="38" max="38" width="15.6640625" style="3" bestFit="1" customWidth="1"/>
    <col min="39" max="39" width="9.33203125" style="3" bestFit="1" customWidth="1"/>
    <col min="40" max="40" width="21" style="3" bestFit="1" customWidth="1"/>
    <col min="41" max="41" width="26.5" style="3" bestFit="1" customWidth="1"/>
    <col min="42" max="43" width="11.1640625" style="3"/>
    <col min="44" max="44" width="4.5" style="3" bestFit="1" customWidth="1"/>
    <col min="45" max="45" width="12" style="3" bestFit="1" customWidth="1"/>
    <col min="46" max="46" width="10.1640625" style="3" customWidth="1"/>
    <col min="47" max="47" width="19.83203125" style="3" bestFit="1" customWidth="1"/>
    <col min="48" max="48" width="15.83203125" style="3" bestFit="1" customWidth="1"/>
    <col min="49" max="49" width="29.6640625" style="3" bestFit="1" customWidth="1"/>
    <col min="50" max="50" width="12.1640625" style="3" bestFit="1" customWidth="1"/>
    <col min="51" max="51" width="15.33203125" style="3" customWidth="1"/>
    <col min="52" max="52" width="13.83203125" style="3" bestFit="1" customWidth="1"/>
    <col min="53" max="53" width="11.1640625" style="50"/>
    <col min="54" max="54" width="14.33203125" style="3" bestFit="1" customWidth="1"/>
    <col min="55" max="55" width="16" style="3" bestFit="1" customWidth="1"/>
    <col min="56" max="56" width="6.83203125" style="3" customWidth="1"/>
    <col min="57" max="57" width="22.33203125" style="3" bestFit="1" customWidth="1"/>
    <col min="58" max="58" width="14.83203125" style="3" bestFit="1" customWidth="1"/>
    <col min="59" max="59" width="10.83203125" style="3" bestFit="1" customWidth="1"/>
    <col min="60" max="60" width="17.83203125" style="3" bestFit="1" customWidth="1"/>
    <col min="61" max="61" width="32.6640625" style="3" bestFit="1" customWidth="1"/>
    <col min="62" max="62" width="11.5" style="3" customWidth="1"/>
    <col min="63" max="63" width="9.33203125" style="3" customWidth="1"/>
    <col min="64" max="64" width="13.5" style="3" bestFit="1" customWidth="1"/>
    <col min="65" max="65" width="10.6640625" style="3" bestFit="1" customWidth="1"/>
    <col min="66" max="66" width="16.5" style="3" bestFit="1" customWidth="1"/>
    <col min="67" max="67" width="14.83203125" style="3" bestFit="1" customWidth="1"/>
    <col min="68" max="68" width="15.83203125" style="3" bestFit="1" customWidth="1"/>
    <col min="69" max="69" width="21" style="3" bestFit="1" customWidth="1"/>
    <col min="70" max="70" width="11.83203125" style="3" bestFit="1" customWidth="1"/>
    <col min="71" max="71" width="12.1640625" style="3" bestFit="1" customWidth="1"/>
    <col min="72" max="72" width="10.1640625" style="3" customWidth="1"/>
    <col min="73" max="73" width="11" style="3" bestFit="1" customWidth="1"/>
    <col min="74" max="74" width="17" style="3" bestFit="1" customWidth="1"/>
    <col min="75" max="75" width="14.83203125" style="3" customWidth="1"/>
    <col min="76" max="76" width="16.83203125" style="3" customWidth="1"/>
    <col min="77" max="77" width="15.33203125" style="3" customWidth="1"/>
    <col min="78" max="78" width="16.1640625" style="3" customWidth="1"/>
    <col min="79" max="79" width="17.5" style="3" customWidth="1"/>
    <col min="80" max="80" width="20.33203125" style="3" customWidth="1"/>
    <col min="81" max="81" width="19.5" style="3" customWidth="1"/>
    <col min="82" max="82" width="18.5" style="3" customWidth="1"/>
    <col min="83" max="83" width="22.5" style="3" bestFit="1" customWidth="1"/>
    <col min="84" max="84" width="14.33203125" style="3" customWidth="1"/>
    <col min="85" max="85" width="36.6640625" style="3" bestFit="1" customWidth="1"/>
    <col min="86" max="86" width="17.6640625" style="3" bestFit="1" customWidth="1"/>
    <col min="87" max="87" width="12.1640625" style="3" customWidth="1"/>
    <col min="88" max="88" width="13.6640625" style="3" customWidth="1"/>
    <col min="89" max="89" width="13.5" style="3" customWidth="1"/>
    <col min="90" max="90" width="14" style="3" customWidth="1"/>
    <col min="91" max="91" width="19.33203125" style="3" bestFit="1" customWidth="1"/>
    <col min="92" max="92" width="20.5" style="3" bestFit="1" customWidth="1"/>
    <col min="93" max="93" width="16.6640625" style="3" bestFit="1" customWidth="1"/>
    <col min="94" max="94" width="13.33203125" style="3" customWidth="1"/>
    <col min="95" max="95" width="24.6640625" style="3" bestFit="1" customWidth="1"/>
    <col min="96" max="96" width="29" style="3" bestFit="1" customWidth="1"/>
    <col min="97" max="97" width="13.5" style="3" customWidth="1"/>
    <col min="98" max="98" width="16" style="3" bestFit="1" customWidth="1"/>
    <col min="99" max="99" width="15.83203125" style="3" bestFit="1" customWidth="1"/>
    <col min="100" max="100" width="7.6640625" style="3" bestFit="1" customWidth="1"/>
    <col min="101" max="101" width="17.5" style="3" customWidth="1"/>
    <col min="102" max="104" width="11.1640625" style="3"/>
    <col min="105" max="105" width="15.5" style="3" bestFit="1" customWidth="1"/>
    <col min="106" max="106" width="15.5" style="3" customWidth="1"/>
    <col min="107" max="107" width="15.6640625" style="3" bestFit="1" customWidth="1"/>
    <col min="108" max="108" width="15.6640625" style="3" customWidth="1"/>
    <col min="109" max="109" width="13.33203125" style="3" bestFit="1" customWidth="1"/>
    <col min="110" max="110" width="15.6640625" style="3" bestFit="1" customWidth="1"/>
    <col min="111" max="111" width="9.33203125" style="3" bestFit="1" customWidth="1"/>
    <col min="112" max="112" width="14.33203125" style="3" bestFit="1" customWidth="1"/>
    <col min="113" max="113" width="25.1640625" style="3" bestFit="1" customWidth="1"/>
    <col min="114" max="115" width="11.1640625" style="3"/>
    <col min="116" max="116" width="4.5" style="3" bestFit="1" customWidth="1"/>
    <col min="117" max="117" width="12" style="3" bestFit="1" customWidth="1"/>
    <col min="118" max="118" width="10.1640625" style="3" customWidth="1"/>
    <col min="119" max="119" width="19.83203125" style="3" bestFit="1" customWidth="1"/>
    <col min="120" max="120" width="15.83203125" style="3" bestFit="1" customWidth="1"/>
    <col min="121" max="121" width="29.6640625" style="3" bestFit="1" customWidth="1"/>
    <col min="122" max="122" width="12.1640625" style="3" bestFit="1" customWidth="1"/>
    <col min="123" max="123" width="15.33203125" style="3" customWidth="1"/>
    <col min="124" max="124" width="13.83203125" style="3" bestFit="1" customWidth="1"/>
    <col min="125" max="125" width="11.1640625" style="3"/>
    <col min="126" max="126" width="14.33203125" style="3" bestFit="1" customWidth="1"/>
    <col min="127" max="127" width="16" style="3" bestFit="1" customWidth="1"/>
    <col min="128" max="128" width="6.83203125" style="3" customWidth="1"/>
    <col min="129" max="129" width="22.33203125" style="3" bestFit="1" customWidth="1"/>
    <col min="130" max="130" width="14.83203125" style="3" bestFit="1" customWidth="1"/>
    <col min="131" max="131" width="10.83203125" style="3" bestFit="1" customWidth="1"/>
    <col min="132" max="132" width="17.83203125" style="3" bestFit="1" customWidth="1"/>
    <col min="133" max="133" width="32.6640625" style="3" bestFit="1" customWidth="1"/>
    <col min="134" max="134" width="11.5" style="3" customWidth="1"/>
    <col min="135" max="135" width="9.33203125" style="3" customWidth="1"/>
    <col min="136" max="136" width="13.5" style="3" bestFit="1" customWidth="1"/>
    <col min="137" max="137" width="10.6640625" style="3" bestFit="1" customWidth="1"/>
    <col min="138" max="138" width="16.5" style="3" bestFit="1" customWidth="1"/>
    <col min="139" max="139" width="14.83203125" style="3" bestFit="1" customWidth="1"/>
    <col min="140" max="140" width="15.83203125" style="3" bestFit="1" customWidth="1"/>
    <col min="141" max="141" width="21" style="3" bestFit="1" customWidth="1"/>
    <col min="142" max="142" width="11.83203125" style="3" bestFit="1" customWidth="1"/>
    <col min="143" max="143" width="12.1640625" style="3" bestFit="1" customWidth="1"/>
    <col min="144" max="144" width="10.1640625" style="3" customWidth="1"/>
    <col min="145" max="145" width="11" style="3" bestFit="1" customWidth="1"/>
    <col min="146" max="146" width="17" style="3" bestFit="1" customWidth="1"/>
    <col min="147" max="147" width="14.83203125" style="3" customWidth="1"/>
    <col min="148" max="148" width="16.83203125" style="3" customWidth="1"/>
    <col min="149" max="149" width="15.33203125" style="3" customWidth="1"/>
    <col min="150" max="150" width="16.1640625" style="3" customWidth="1"/>
    <col min="151" max="151" width="17.5" style="3" customWidth="1"/>
    <col min="152" max="152" width="20.33203125" style="3" customWidth="1"/>
    <col min="153" max="153" width="19.5" style="3" customWidth="1"/>
    <col min="154" max="154" width="18.5" style="3" customWidth="1"/>
    <col min="155" max="155" width="22.5" style="3" bestFit="1" customWidth="1"/>
    <col min="156" max="156" width="14.33203125" style="3" customWidth="1"/>
    <col min="157" max="157" width="36.6640625" style="3" bestFit="1" customWidth="1"/>
    <col min="158" max="158" width="17.6640625" style="3" bestFit="1" customWidth="1"/>
    <col min="159" max="159" width="12.1640625" style="3" customWidth="1"/>
    <col min="160" max="160" width="13.6640625" style="3" customWidth="1"/>
    <col min="161" max="161" width="13.5" style="3" customWidth="1"/>
    <col min="162" max="162" width="14" style="3" customWidth="1"/>
    <col min="163" max="163" width="19.33203125" style="3" bestFit="1" customWidth="1"/>
    <col min="164" max="164" width="20.5" style="3" bestFit="1" customWidth="1"/>
    <col min="165" max="165" width="16.6640625" style="3" bestFit="1" customWidth="1"/>
    <col min="166" max="166" width="13.33203125" style="3" customWidth="1"/>
    <col min="167" max="167" width="24.6640625" style="3" bestFit="1" customWidth="1"/>
    <col min="168" max="168" width="29" style="3" bestFit="1" customWidth="1"/>
    <col min="169" max="169" width="13.5" style="3" customWidth="1"/>
    <col min="170" max="170" width="16" style="3" bestFit="1" customWidth="1"/>
    <col min="171" max="171" width="15.83203125" style="3" bestFit="1" customWidth="1"/>
    <col min="172" max="172" width="7.6640625" style="3" bestFit="1" customWidth="1"/>
    <col min="173" max="173" width="17.5" style="3" customWidth="1"/>
    <col min="174" max="16384" width="11.1640625" style="3"/>
  </cols>
  <sheetData>
    <row r="1" spans="1:173" ht="21.95" customHeight="1">
      <c r="A1" s="91"/>
      <c r="B1" s="91"/>
      <c r="C1" s="78"/>
      <c r="D1" s="2"/>
      <c r="E1" s="78"/>
      <c r="F1" s="91"/>
      <c r="G1" s="91"/>
      <c r="H1" s="91"/>
      <c r="I1" s="91"/>
      <c r="K1" s="2"/>
      <c r="L1" s="1"/>
      <c r="M1" s="2"/>
      <c r="N1" s="4"/>
      <c r="O1" s="78"/>
      <c r="R1" s="1"/>
      <c r="U1" s="7"/>
    </row>
    <row r="2" spans="1:173" ht="21.95" customHeight="1">
      <c r="A2" s="91" t="s">
        <v>7</v>
      </c>
      <c r="B2" s="91"/>
      <c r="C2" s="78"/>
      <c r="D2" s="2"/>
      <c r="E2" s="78"/>
      <c r="F2" s="78"/>
      <c r="G2" s="78"/>
      <c r="H2" s="78"/>
      <c r="I2" s="78"/>
      <c r="J2" s="1"/>
      <c r="K2" s="1"/>
      <c r="L2" s="2"/>
      <c r="M2" s="2"/>
      <c r="N2" s="4" t="s">
        <v>8</v>
      </c>
      <c r="O2" s="8"/>
      <c r="P2" s="8"/>
      <c r="Q2" s="8"/>
      <c r="R2" s="8"/>
      <c r="S2" s="5"/>
      <c r="T2" s="5"/>
    </row>
    <row r="3" spans="1:173" ht="21.95" customHeight="1">
      <c r="A3" s="91" t="s">
        <v>9</v>
      </c>
      <c r="B3" s="91"/>
      <c r="C3" s="78"/>
      <c r="D3" s="2"/>
      <c r="E3" s="78"/>
      <c r="F3" s="78"/>
      <c r="G3" s="78"/>
      <c r="H3" s="78"/>
      <c r="I3" s="78"/>
      <c r="J3" s="2"/>
      <c r="K3" s="10"/>
      <c r="L3" s="2"/>
      <c r="M3" s="2"/>
      <c r="N3" s="4" t="s">
        <v>0</v>
      </c>
      <c r="O3" s="2"/>
      <c r="P3" s="11" t="s">
        <v>157</v>
      </c>
      <c r="Q3" s="11"/>
      <c r="R3" s="11"/>
      <c r="S3" s="9"/>
      <c r="T3" s="9"/>
    </row>
    <row r="4" spans="1:173" ht="21.95" customHeight="1">
      <c r="A4" s="91" t="s">
        <v>158</v>
      </c>
      <c r="B4" s="91"/>
      <c r="C4" s="78"/>
      <c r="D4" s="2"/>
      <c r="E4" s="78"/>
      <c r="F4" s="78"/>
      <c r="G4" s="78"/>
      <c r="H4" s="78"/>
      <c r="I4" s="78"/>
      <c r="J4" s="2"/>
      <c r="K4" s="10"/>
      <c r="L4" s="2"/>
      <c r="M4" s="2"/>
      <c r="N4" s="4" t="s">
        <v>1</v>
      </c>
      <c r="O4" s="8"/>
      <c r="P4" s="8"/>
      <c r="Q4" s="8"/>
      <c r="R4" s="8"/>
      <c r="S4" s="5"/>
      <c r="T4" s="5"/>
    </row>
    <row r="5" spans="1:173" ht="5.0999999999999996" customHeight="1" thickBot="1">
      <c r="A5" s="92"/>
      <c r="B5" s="92"/>
    </row>
    <row r="6" spans="1:173" ht="14.1" customHeight="1" thickBot="1">
      <c r="A6" s="95"/>
      <c r="B6" s="93"/>
      <c r="C6" s="93"/>
      <c r="D6" s="65"/>
      <c r="E6" s="88"/>
      <c r="F6" s="100" t="s">
        <v>10</v>
      </c>
      <c r="G6" s="100" t="s">
        <v>140</v>
      </c>
      <c r="H6" s="65"/>
      <c r="I6" s="100"/>
      <c r="J6" s="66" t="s">
        <v>2</v>
      </c>
      <c r="K6" s="67" t="s">
        <v>2</v>
      </c>
      <c r="L6" s="65"/>
      <c r="M6" s="66" t="s">
        <v>4</v>
      </c>
      <c r="N6" s="133" t="s">
        <v>11</v>
      </c>
      <c r="O6" s="134"/>
      <c r="P6" s="135" t="s">
        <v>12</v>
      </c>
      <c r="Q6" s="136"/>
      <c r="R6" s="136"/>
      <c r="S6" s="137"/>
      <c r="T6" s="68" t="s">
        <v>5</v>
      </c>
      <c r="U6" s="69"/>
      <c r="V6" s="69"/>
      <c r="W6" s="115"/>
      <c r="X6" s="120"/>
      <c r="Y6" s="123" t="s">
        <v>152</v>
      </c>
      <c r="Z6" s="61" t="s">
        <v>13</v>
      </c>
      <c r="AA6" s="61" t="s">
        <v>53</v>
      </c>
    </row>
    <row r="7" spans="1:173" ht="12" customHeight="1" thickTop="1">
      <c r="A7" s="96" t="s">
        <v>48</v>
      </c>
      <c r="B7" s="89" t="s">
        <v>50</v>
      </c>
      <c r="C7" s="89" t="s">
        <v>159</v>
      </c>
      <c r="D7" s="21" t="s">
        <v>2</v>
      </c>
      <c r="E7" s="89" t="s">
        <v>2</v>
      </c>
      <c r="F7" s="89" t="s">
        <v>2</v>
      </c>
      <c r="G7" s="89" t="s">
        <v>141</v>
      </c>
      <c r="H7" s="89" t="s">
        <v>163</v>
      </c>
      <c r="I7" s="89" t="s">
        <v>143</v>
      </c>
      <c r="J7" s="13" t="s">
        <v>22</v>
      </c>
      <c r="K7" s="58" t="s">
        <v>22</v>
      </c>
      <c r="L7" s="13" t="s">
        <v>2</v>
      </c>
      <c r="M7" s="13" t="s">
        <v>14</v>
      </c>
      <c r="N7" s="14" t="s">
        <v>13</v>
      </c>
      <c r="O7" s="15" t="s">
        <v>15</v>
      </c>
      <c r="P7" s="101" t="s">
        <v>16</v>
      </c>
      <c r="Q7" s="109" t="s">
        <v>15</v>
      </c>
      <c r="R7" s="109" t="s">
        <v>17</v>
      </c>
      <c r="S7" s="104" t="s">
        <v>136</v>
      </c>
      <c r="T7" s="16" t="s">
        <v>14</v>
      </c>
      <c r="U7" s="17" t="s">
        <v>18</v>
      </c>
      <c r="V7" s="17" t="s">
        <v>19</v>
      </c>
      <c r="W7" s="116" t="s">
        <v>51</v>
      </c>
      <c r="X7" s="121" t="s">
        <v>148</v>
      </c>
      <c r="Y7" s="124" t="s">
        <v>155</v>
      </c>
      <c r="Z7" s="61" t="s">
        <v>20</v>
      </c>
      <c r="AA7" s="61" t="s">
        <v>20</v>
      </c>
      <c r="AB7" s="87" t="s">
        <v>57</v>
      </c>
    </row>
    <row r="8" spans="1:173" ht="12" customHeight="1">
      <c r="A8" s="96" t="s">
        <v>49</v>
      </c>
      <c r="B8" s="89" t="s">
        <v>3</v>
      </c>
      <c r="C8" s="89" t="s">
        <v>3</v>
      </c>
      <c r="D8" s="13" t="s">
        <v>21</v>
      </c>
      <c r="E8" s="89" t="s">
        <v>3</v>
      </c>
      <c r="F8" s="89" t="s">
        <v>3</v>
      </c>
      <c r="G8" s="89" t="s">
        <v>142</v>
      </c>
      <c r="H8" s="89" t="s">
        <v>164</v>
      </c>
      <c r="I8" s="89"/>
      <c r="J8" s="13" t="s">
        <v>46</v>
      </c>
      <c r="K8" s="58" t="s">
        <v>47</v>
      </c>
      <c r="L8" s="13" t="s">
        <v>23</v>
      </c>
      <c r="M8" s="13" t="s">
        <v>24</v>
      </c>
      <c r="N8" s="18" t="s">
        <v>25</v>
      </c>
      <c r="O8" s="19" t="s">
        <v>26</v>
      </c>
      <c r="P8" s="20" t="s">
        <v>25</v>
      </c>
      <c r="Q8" s="21" t="s">
        <v>27</v>
      </c>
      <c r="R8" s="17" t="s">
        <v>28</v>
      </c>
      <c r="S8" s="105" t="s">
        <v>137</v>
      </c>
      <c r="T8" s="16" t="s">
        <v>24</v>
      </c>
      <c r="U8" s="17" t="s">
        <v>29</v>
      </c>
      <c r="V8" s="17" t="s">
        <v>30</v>
      </c>
      <c r="W8" s="116" t="s">
        <v>52</v>
      </c>
      <c r="X8" s="121" t="s">
        <v>149</v>
      </c>
      <c r="Y8" s="124" t="s">
        <v>154</v>
      </c>
      <c r="Z8" s="61" t="s">
        <v>31</v>
      </c>
      <c r="AA8" s="61" t="s">
        <v>31</v>
      </c>
      <c r="AB8" s="87" t="s">
        <v>58</v>
      </c>
    </row>
    <row r="9" spans="1:173" ht="14.1" customHeight="1">
      <c r="A9" s="97"/>
      <c r="B9" s="94"/>
      <c r="C9" s="129" t="s">
        <v>162</v>
      </c>
      <c r="D9" s="22"/>
      <c r="E9" s="23"/>
      <c r="F9" s="23"/>
      <c r="G9" s="23"/>
      <c r="H9" s="130" t="s">
        <v>165</v>
      </c>
      <c r="I9" s="23"/>
      <c r="J9" s="22"/>
      <c r="K9" s="22"/>
      <c r="L9" s="22"/>
      <c r="M9" s="23" t="s">
        <v>32</v>
      </c>
      <c r="N9" s="24" t="s">
        <v>33</v>
      </c>
      <c r="O9" s="25" t="s">
        <v>34</v>
      </c>
      <c r="P9" s="26" t="s">
        <v>35</v>
      </c>
      <c r="Q9" s="28" t="s">
        <v>36</v>
      </c>
      <c r="R9" s="28" t="s">
        <v>144</v>
      </c>
      <c r="S9" s="106" t="s">
        <v>145</v>
      </c>
      <c r="T9" s="27" t="s">
        <v>146</v>
      </c>
      <c r="U9" s="28"/>
      <c r="V9" s="28"/>
      <c r="W9" s="117"/>
      <c r="X9" s="122"/>
      <c r="Y9" s="124" t="s">
        <v>153</v>
      </c>
      <c r="Z9" s="12"/>
      <c r="AE9" s="83" t="s">
        <v>59</v>
      </c>
      <c r="AF9" s="83" t="s">
        <v>60</v>
      </c>
      <c r="AG9" s="84" t="s">
        <v>61</v>
      </c>
      <c r="AH9" s="85" t="s">
        <v>62</v>
      </c>
      <c r="AI9" s="84" t="s">
        <v>63</v>
      </c>
      <c r="AJ9" s="85" t="s">
        <v>64</v>
      </c>
      <c r="AK9" s="84" t="s">
        <v>65</v>
      </c>
      <c r="AL9" s="84" t="s">
        <v>66</v>
      </c>
      <c r="AM9" s="84" t="s">
        <v>67</v>
      </c>
      <c r="AN9" s="84" t="s">
        <v>68</v>
      </c>
      <c r="AO9" s="85" t="s">
        <v>69</v>
      </c>
      <c r="AP9" s="6" t="s">
        <v>70</v>
      </c>
      <c r="AQ9" s="6" t="s">
        <v>71</v>
      </c>
      <c r="AR9" s="6" t="s">
        <v>72</v>
      </c>
      <c r="AS9" s="84" t="s">
        <v>73</v>
      </c>
      <c r="AT9" s="85" t="s">
        <v>74</v>
      </c>
      <c r="AU9" s="6" t="s">
        <v>75</v>
      </c>
      <c r="AV9" s="6" t="s">
        <v>76</v>
      </c>
      <c r="AW9" s="85" t="s">
        <v>77</v>
      </c>
      <c r="AX9" s="6" t="s">
        <v>78</v>
      </c>
      <c r="AY9" s="6" t="s">
        <v>79</v>
      </c>
      <c r="AZ9" s="85" t="s">
        <v>80</v>
      </c>
      <c r="BA9" s="108" t="s">
        <v>81</v>
      </c>
      <c r="BB9" s="84" t="s">
        <v>82</v>
      </c>
      <c r="BC9" s="6" t="s">
        <v>83</v>
      </c>
      <c r="BD9" s="85" t="s">
        <v>84</v>
      </c>
      <c r="BE9" s="6" t="s">
        <v>85</v>
      </c>
      <c r="BF9" s="85" t="s">
        <v>86</v>
      </c>
      <c r="BG9" s="6" t="s">
        <v>87</v>
      </c>
      <c r="BH9" s="6" t="s">
        <v>88</v>
      </c>
      <c r="BI9" s="82" t="s">
        <v>89</v>
      </c>
      <c r="BJ9" s="6" t="s">
        <v>90</v>
      </c>
      <c r="BK9" s="6" t="s">
        <v>91</v>
      </c>
      <c r="BL9" s="6" t="s">
        <v>92</v>
      </c>
      <c r="BM9" s="6" t="s">
        <v>93</v>
      </c>
      <c r="BN9" s="6" t="s">
        <v>94</v>
      </c>
      <c r="BO9" s="6" t="s">
        <v>95</v>
      </c>
      <c r="BP9" s="6" t="s">
        <v>96</v>
      </c>
      <c r="BQ9" s="84" t="s">
        <v>97</v>
      </c>
      <c r="BR9" s="6" t="s">
        <v>98</v>
      </c>
      <c r="BS9" s="6" t="s">
        <v>99</v>
      </c>
      <c r="BT9" s="6" t="s">
        <v>100</v>
      </c>
      <c r="BU9" s="6" t="s">
        <v>101</v>
      </c>
      <c r="BV9" s="6" t="s">
        <v>102</v>
      </c>
      <c r="BW9" s="6" t="s">
        <v>103</v>
      </c>
      <c r="BX9" s="6" t="s">
        <v>104</v>
      </c>
      <c r="BY9" s="6" t="s">
        <v>105</v>
      </c>
      <c r="BZ9" s="6" t="s">
        <v>106</v>
      </c>
      <c r="CA9" s="6" t="s">
        <v>107</v>
      </c>
      <c r="CB9" s="6" t="s">
        <v>108</v>
      </c>
      <c r="CC9" s="6" t="s">
        <v>109</v>
      </c>
      <c r="CD9" s="6" t="s">
        <v>110</v>
      </c>
      <c r="CE9" s="6" t="s">
        <v>111</v>
      </c>
      <c r="CF9" s="6" t="s">
        <v>112</v>
      </c>
      <c r="CG9" s="6" t="s">
        <v>113</v>
      </c>
      <c r="CH9" s="6" t="s">
        <v>114</v>
      </c>
      <c r="CI9" s="6" t="s">
        <v>115</v>
      </c>
      <c r="CJ9" s="6" t="s">
        <v>116</v>
      </c>
      <c r="CK9" s="6" t="s">
        <v>117</v>
      </c>
      <c r="CL9" s="6" t="s">
        <v>118</v>
      </c>
      <c r="CM9" s="6" t="s">
        <v>119</v>
      </c>
      <c r="CN9" s="6" t="s">
        <v>120</v>
      </c>
      <c r="CO9" s="6" t="s">
        <v>121</v>
      </c>
      <c r="CP9" s="6" t="s">
        <v>122</v>
      </c>
      <c r="CQ9" s="6" t="s">
        <v>123</v>
      </c>
      <c r="CR9" s="6" t="s">
        <v>124</v>
      </c>
      <c r="CS9" s="6" t="s">
        <v>125</v>
      </c>
      <c r="CT9" s="6" t="s">
        <v>126</v>
      </c>
      <c r="CU9" s="6" t="s">
        <v>127</v>
      </c>
      <c r="CV9" s="6" t="s">
        <v>128</v>
      </c>
      <c r="CW9" s="6" t="s">
        <v>129</v>
      </c>
      <c r="CY9" s="83" t="s">
        <v>59</v>
      </c>
      <c r="CZ9" s="83" t="s">
        <v>60</v>
      </c>
      <c r="DA9" s="84" t="s">
        <v>61</v>
      </c>
      <c r="DB9" s="85" t="s">
        <v>62</v>
      </c>
      <c r="DC9" s="85" t="s">
        <v>63</v>
      </c>
      <c r="DD9" s="85" t="s">
        <v>64</v>
      </c>
      <c r="DE9" s="85" t="s">
        <v>65</v>
      </c>
      <c r="DF9" s="85" t="s">
        <v>66</v>
      </c>
      <c r="DG9" s="85" t="s">
        <v>67</v>
      </c>
      <c r="DH9" s="85" t="s">
        <v>68</v>
      </c>
      <c r="DI9" s="85" t="s">
        <v>69</v>
      </c>
      <c r="DJ9" s="6" t="s">
        <v>70</v>
      </c>
      <c r="DK9" s="6" t="s">
        <v>71</v>
      </c>
      <c r="DL9" s="6" t="s">
        <v>72</v>
      </c>
      <c r="DM9" s="84" t="s">
        <v>73</v>
      </c>
      <c r="DN9" s="85" t="s">
        <v>74</v>
      </c>
      <c r="DO9" s="6" t="s">
        <v>75</v>
      </c>
      <c r="DP9" s="6" t="s">
        <v>76</v>
      </c>
      <c r="DQ9" s="85" t="s">
        <v>77</v>
      </c>
      <c r="DR9" s="6" t="s">
        <v>78</v>
      </c>
      <c r="DS9" s="6" t="s">
        <v>79</v>
      </c>
      <c r="DT9" s="85" t="s">
        <v>80</v>
      </c>
      <c r="DU9" s="85" t="s">
        <v>81</v>
      </c>
      <c r="DV9" s="85" t="s">
        <v>82</v>
      </c>
      <c r="DW9" s="6" t="s">
        <v>83</v>
      </c>
      <c r="DX9" s="85" t="s">
        <v>84</v>
      </c>
      <c r="DY9" s="6" t="s">
        <v>85</v>
      </c>
      <c r="DZ9" s="85" t="s">
        <v>86</v>
      </c>
      <c r="EA9" s="6" t="s">
        <v>87</v>
      </c>
      <c r="EB9" s="6" t="s">
        <v>88</v>
      </c>
      <c r="EC9" s="85" t="s">
        <v>89</v>
      </c>
      <c r="ED9" s="6" t="s">
        <v>90</v>
      </c>
      <c r="EE9" s="6" t="s">
        <v>91</v>
      </c>
      <c r="EF9" s="6" t="s">
        <v>92</v>
      </c>
      <c r="EG9" s="6" t="s">
        <v>93</v>
      </c>
      <c r="EH9" s="6" t="s">
        <v>94</v>
      </c>
      <c r="EI9" s="6" t="s">
        <v>95</v>
      </c>
      <c r="EJ9" s="6" t="s">
        <v>96</v>
      </c>
      <c r="EK9" s="84" t="s">
        <v>97</v>
      </c>
      <c r="EL9" s="6" t="s">
        <v>98</v>
      </c>
      <c r="EM9" s="6" t="s">
        <v>99</v>
      </c>
      <c r="EN9" s="6" t="s">
        <v>100</v>
      </c>
      <c r="EO9" s="6" t="s">
        <v>101</v>
      </c>
      <c r="EP9" s="6" t="s">
        <v>102</v>
      </c>
      <c r="EQ9" s="6" t="s">
        <v>103</v>
      </c>
      <c r="ER9" s="6" t="s">
        <v>104</v>
      </c>
      <c r="ES9" s="6" t="s">
        <v>105</v>
      </c>
      <c r="ET9" s="6" t="s">
        <v>106</v>
      </c>
      <c r="EU9" s="6" t="s">
        <v>107</v>
      </c>
      <c r="EV9" s="6" t="s">
        <v>108</v>
      </c>
      <c r="EW9" s="6" t="s">
        <v>109</v>
      </c>
      <c r="EX9" s="6" t="s">
        <v>110</v>
      </c>
      <c r="EY9" s="6" t="s">
        <v>111</v>
      </c>
      <c r="EZ9" s="6" t="s">
        <v>112</v>
      </c>
      <c r="FA9" s="6" t="s">
        <v>113</v>
      </c>
      <c r="FB9" s="6" t="s">
        <v>114</v>
      </c>
      <c r="FC9" s="6" t="s">
        <v>115</v>
      </c>
      <c r="FD9" s="6" t="s">
        <v>116</v>
      </c>
      <c r="FE9" s="6" t="s">
        <v>117</v>
      </c>
      <c r="FF9" s="6" t="s">
        <v>118</v>
      </c>
      <c r="FG9" s="6" t="s">
        <v>119</v>
      </c>
      <c r="FH9" s="6" t="s">
        <v>120</v>
      </c>
      <c r="FI9" s="6" t="s">
        <v>121</v>
      </c>
      <c r="FJ9" s="6" t="s">
        <v>122</v>
      </c>
      <c r="FK9" s="6" t="s">
        <v>123</v>
      </c>
      <c r="FL9" s="6" t="s">
        <v>124</v>
      </c>
      <c r="FM9" s="6" t="s">
        <v>125</v>
      </c>
      <c r="FN9" s="6" t="s">
        <v>126</v>
      </c>
      <c r="FO9" s="6" t="s">
        <v>127</v>
      </c>
      <c r="FP9" s="6" t="s">
        <v>128</v>
      </c>
      <c r="FQ9" s="6" t="s">
        <v>129</v>
      </c>
    </row>
    <row r="10" spans="1:173" ht="14.1" customHeight="1">
      <c r="A10" s="70"/>
      <c r="B10" s="23"/>
      <c r="C10" s="23"/>
      <c r="D10" s="29"/>
      <c r="E10" s="30"/>
      <c r="F10" s="30"/>
      <c r="G10" s="30"/>
      <c r="H10" s="30"/>
      <c r="I10" s="30"/>
      <c r="J10" s="30"/>
      <c r="K10" s="30"/>
      <c r="L10" s="31"/>
      <c r="M10" s="32"/>
      <c r="N10" s="33"/>
      <c r="O10" s="34"/>
      <c r="P10" s="35"/>
      <c r="Q10" s="110"/>
      <c r="R10" s="110"/>
      <c r="S10" s="112">
        <f>+Q10+R10</f>
        <v>0</v>
      </c>
      <c r="T10" s="79">
        <f t="shared" ref="T10:T32" si="0">+M10-O10+S10</f>
        <v>0</v>
      </c>
      <c r="U10" s="30"/>
      <c r="V10" s="59"/>
      <c r="W10" s="118"/>
      <c r="X10" s="118"/>
      <c r="Y10" s="125"/>
      <c r="Z10" s="36">
        <f t="shared" ref="Z10:Z32" si="1">+P10-N10-T10</f>
        <v>0</v>
      </c>
      <c r="AA10" s="36">
        <f t="shared" ref="AA10:AA32" si="2">M10-O10+S10-T10</f>
        <v>0</v>
      </c>
      <c r="AE10" s="3">
        <v>1</v>
      </c>
      <c r="AF10" s="3">
        <v>1</v>
      </c>
      <c r="AG10" s="3" t="s">
        <v>130</v>
      </c>
      <c r="AH10" s="50" t="str">
        <f t="shared" ref="AH10:AH32" si="3">$P$3</f>
        <v>06/30/20XX</v>
      </c>
      <c r="AI10" s="3" t="s">
        <v>131</v>
      </c>
      <c r="AJ10" s="50" t="str">
        <f>AH10</f>
        <v>06/30/20XX</v>
      </c>
      <c r="AK10" s="3">
        <v>13</v>
      </c>
      <c r="AL10" s="3" t="s">
        <v>132</v>
      </c>
      <c r="AM10" s="3" t="s">
        <v>133</v>
      </c>
      <c r="AN10" s="3" t="str">
        <f>RIGHT($P$3,4)&amp;" Grant Rev Accrual"</f>
        <v>20XX Grant Rev Accrual</v>
      </c>
      <c r="AO10" s="3" t="str">
        <f t="shared" ref="AO10:AO32" si="4">"Grant: "&amp;TEXT(F10,"General")&amp;" Order: "&amp;TEXT(AB10,"General")</f>
        <v>Grant: 0 Order: 0</v>
      </c>
      <c r="AS10" s="3">
        <v>40</v>
      </c>
      <c r="AT10" s="3">
        <f>IF(T10&gt;0,13000001,42100001)</f>
        <v>42100001</v>
      </c>
      <c r="AW10" s="3">
        <f t="shared" ref="AW10:AW32" si="5">ABS(T10)</f>
        <v>0</v>
      </c>
      <c r="AZ10" s="50">
        <f t="shared" ref="AZ10:AZ32" si="6">AB10</f>
        <v>0</v>
      </c>
      <c r="BA10" s="50">
        <f t="shared" ref="BA10:BA32" si="7">B10</f>
        <v>0</v>
      </c>
      <c r="BB10" s="3" t="str">
        <f>RIGHT($P$3,4)&amp;"-A2"</f>
        <v>20XX-A2</v>
      </c>
      <c r="BD10" s="50">
        <f t="shared" ref="BD10:BD32" si="8">F10</f>
        <v>0</v>
      </c>
      <c r="BF10" s="50">
        <f t="shared" ref="BF10:BF32" si="9">A10</f>
        <v>0</v>
      </c>
      <c r="BQ10" s="3" t="s">
        <v>135</v>
      </c>
      <c r="CY10" s="3">
        <v>1</v>
      </c>
      <c r="CZ10" s="3">
        <v>2</v>
      </c>
      <c r="DB10" s="50" t="str">
        <f>AH10</f>
        <v>06/30/20XX</v>
      </c>
      <c r="DC10" s="3" t="str">
        <f>AI10</f>
        <v>Y1</v>
      </c>
      <c r="DD10" s="50" t="str">
        <f>AJ10</f>
        <v>06/30/20XX</v>
      </c>
      <c r="DE10" s="3">
        <f t="shared" ref="DE10:DI10" si="10">AK10</f>
        <v>13</v>
      </c>
      <c r="DF10" s="3" t="str">
        <f t="shared" si="10"/>
        <v>SOMS</v>
      </c>
      <c r="DG10" s="3" t="str">
        <f t="shared" si="10"/>
        <v>USD</v>
      </c>
      <c r="DH10" s="3" t="str">
        <f t="shared" si="10"/>
        <v>20XX Grant Rev Accrual</v>
      </c>
      <c r="DI10" s="3" t="str">
        <f t="shared" si="10"/>
        <v>Grant: 0 Order: 0</v>
      </c>
      <c r="DM10" s="3">
        <v>50</v>
      </c>
      <c r="DN10" s="3">
        <f>IF(T10&gt;0,42100001,24510000)</f>
        <v>24510000</v>
      </c>
      <c r="DQ10" s="3">
        <f>AW10</f>
        <v>0</v>
      </c>
      <c r="DT10" s="50">
        <f>AZ10</f>
        <v>0</v>
      </c>
      <c r="DU10" s="3">
        <f>BA10</f>
        <v>0</v>
      </c>
      <c r="DV10" s="3" t="str">
        <f>BB10</f>
        <v>20XX-A2</v>
      </c>
      <c r="DX10" s="50">
        <f>BD10</f>
        <v>0</v>
      </c>
      <c r="DZ10" s="50">
        <f>BF10</f>
        <v>0</v>
      </c>
      <c r="EC10" s="3">
        <f>BI10</f>
        <v>0</v>
      </c>
      <c r="EK10" s="3" t="str">
        <f>BQ10</f>
        <v>AGYGAAP</v>
      </c>
    </row>
    <row r="11" spans="1:173" ht="14.1" customHeight="1">
      <c r="A11" s="70"/>
      <c r="B11" s="29"/>
      <c r="C11" s="29"/>
      <c r="D11" s="29"/>
      <c r="E11" s="30"/>
      <c r="F11" s="30"/>
      <c r="G11" s="30"/>
      <c r="H11" s="30"/>
      <c r="I11" s="30"/>
      <c r="J11" s="30"/>
      <c r="K11" s="30"/>
      <c r="L11" s="39"/>
      <c r="M11" s="40"/>
      <c r="N11" s="41"/>
      <c r="O11" s="42"/>
      <c r="P11" s="43"/>
      <c r="Q11" s="111"/>
      <c r="R11" s="110"/>
      <c r="S11" s="113">
        <f t="shared" ref="S11:S32" si="11">+Q11+R11</f>
        <v>0</v>
      </c>
      <c r="T11" s="79">
        <f t="shared" si="0"/>
        <v>0</v>
      </c>
      <c r="U11" s="30"/>
      <c r="V11" s="60"/>
      <c r="W11" s="118"/>
      <c r="X11" s="118"/>
      <c r="Y11" s="126"/>
      <c r="Z11" s="36">
        <f t="shared" si="1"/>
        <v>0</v>
      </c>
      <c r="AA11" s="36">
        <f t="shared" si="2"/>
        <v>0</v>
      </c>
      <c r="AE11" s="3">
        <v>2</v>
      </c>
      <c r="AF11" s="3">
        <v>1</v>
      </c>
      <c r="AG11" s="3" t="s">
        <v>130</v>
      </c>
      <c r="AH11" s="50" t="str">
        <f t="shared" si="3"/>
        <v>06/30/20XX</v>
      </c>
      <c r="AI11" s="3" t="s">
        <v>131</v>
      </c>
      <c r="AJ11" s="50" t="str">
        <f t="shared" ref="AJ11:AJ32" si="12">AH11</f>
        <v>06/30/20XX</v>
      </c>
      <c r="AK11" s="3">
        <v>13</v>
      </c>
      <c r="AL11" s="3" t="s">
        <v>132</v>
      </c>
      <c r="AM11" s="3" t="s">
        <v>133</v>
      </c>
      <c r="AN11" s="3" t="str">
        <f t="shared" ref="AN11:AN32" si="13">RIGHT($P$3,4)&amp;" Grant Rev Accrual"</f>
        <v>20XX Grant Rev Accrual</v>
      </c>
      <c r="AO11" s="3" t="str">
        <f t="shared" si="4"/>
        <v>Grant: 0 Order: 0</v>
      </c>
      <c r="AS11" s="3">
        <v>40</v>
      </c>
      <c r="AT11" s="3">
        <f>IF(T11&gt;0,13000001,42100001)</f>
        <v>42100001</v>
      </c>
      <c r="AW11" s="3">
        <f t="shared" si="5"/>
        <v>0</v>
      </c>
      <c r="AZ11" s="50">
        <f t="shared" si="6"/>
        <v>0</v>
      </c>
      <c r="BA11" s="50">
        <f t="shared" si="7"/>
        <v>0</v>
      </c>
      <c r="BB11" s="3" t="str">
        <f t="shared" ref="BB11:BB32" si="14">RIGHT($P$3,4)&amp;"-A2"</f>
        <v>20XX-A2</v>
      </c>
      <c r="BD11" s="50">
        <f t="shared" si="8"/>
        <v>0</v>
      </c>
      <c r="BF11" s="50">
        <f t="shared" si="9"/>
        <v>0</v>
      </c>
      <c r="BQ11" s="3" t="s">
        <v>135</v>
      </c>
      <c r="CY11" s="3">
        <v>2</v>
      </c>
      <c r="CZ11" s="3">
        <v>2</v>
      </c>
      <c r="DB11" s="50" t="str">
        <f t="shared" ref="DB11:DB32" si="15">AH11</f>
        <v>06/30/20XX</v>
      </c>
      <c r="DC11" s="3" t="str">
        <f t="shared" ref="DC11:DC32" si="16">AI11</f>
        <v>Y1</v>
      </c>
      <c r="DD11" s="50" t="str">
        <f t="shared" ref="DD11:DD32" si="17">AJ11</f>
        <v>06/30/20XX</v>
      </c>
      <c r="DE11" s="3">
        <f t="shared" ref="DE11:DE32" si="18">AK11</f>
        <v>13</v>
      </c>
      <c r="DF11" s="3" t="str">
        <f t="shared" ref="DF11:DF31" si="19">AL11</f>
        <v>SOMS</v>
      </c>
      <c r="DG11" s="3" t="str">
        <f t="shared" ref="DG11:DG32" si="20">AM11</f>
        <v>USD</v>
      </c>
      <c r="DH11" s="3" t="str">
        <f t="shared" ref="DH11:DH32" si="21">AN11</f>
        <v>20XX Grant Rev Accrual</v>
      </c>
      <c r="DI11" s="3" t="str">
        <f t="shared" ref="DI11:DI32" si="22">AO11</f>
        <v>Grant: 0 Order: 0</v>
      </c>
      <c r="DM11" s="3">
        <v>50</v>
      </c>
      <c r="DN11" s="3">
        <f>IF(T11&gt;0,42100001,24510000)</f>
        <v>24510000</v>
      </c>
      <c r="DQ11" s="3">
        <f t="shared" ref="DQ11:DQ32" si="23">AW11</f>
        <v>0</v>
      </c>
      <c r="DT11" s="50">
        <f t="shared" ref="DT11:DT32" si="24">AZ11</f>
        <v>0</v>
      </c>
      <c r="DU11" s="3">
        <f t="shared" ref="DU11:DU32" si="25">BA11</f>
        <v>0</v>
      </c>
      <c r="DV11" s="3" t="str">
        <f t="shared" ref="DV11:DV32" si="26">BB11</f>
        <v>20XX-A2</v>
      </c>
      <c r="DX11" s="50">
        <f t="shared" ref="DX11:DX32" si="27">BD11</f>
        <v>0</v>
      </c>
      <c r="DZ11" s="50">
        <f t="shared" ref="DZ11:DZ32" si="28">BF11</f>
        <v>0</v>
      </c>
      <c r="EC11" s="3">
        <f t="shared" ref="EC11:EC32" si="29">BI11</f>
        <v>0</v>
      </c>
      <c r="EK11" s="3" t="str">
        <f t="shared" ref="EK11:EK32" si="30">BQ11</f>
        <v>AGYGAAP</v>
      </c>
    </row>
    <row r="12" spans="1:173" ht="14.1" customHeight="1">
      <c r="A12" s="70"/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9"/>
      <c r="M12" s="40"/>
      <c r="N12" s="41"/>
      <c r="O12" s="42"/>
      <c r="P12" s="43"/>
      <c r="Q12" s="111"/>
      <c r="R12" s="110"/>
      <c r="S12" s="113">
        <f t="shared" si="11"/>
        <v>0</v>
      </c>
      <c r="T12" s="79">
        <f t="shared" si="0"/>
        <v>0</v>
      </c>
      <c r="U12" s="30"/>
      <c r="V12" s="60"/>
      <c r="W12" s="118"/>
      <c r="X12" s="118"/>
      <c r="Y12" s="126"/>
      <c r="Z12" s="36">
        <f t="shared" si="1"/>
        <v>0</v>
      </c>
      <c r="AA12" s="36">
        <f t="shared" si="2"/>
        <v>0</v>
      </c>
      <c r="AE12" s="3">
        <v>3</v>
      </c>
      <c r="AF12" s="3">
        <v>1</v>
      </c>
      <c r="AG12" s="3" t="s">
        <v>130</v>
      </c>
      <c r="AH12" s="50" t="str">
        <f t="shared" si="3"/>
        <v>06/30/20XX</v>
      </c>
      <c r="AI12" s="3" t="s">
        <v>131</v>
      </c>
      <c r="AJ12" s="50" t="str">
        <f t="shared" si="12"/>
        <v>06/30/20XX</v>
      </c>
      <c r="AK12" s="3">
        <v>13</v>
      </c>
      <c r="AL12" s="3" t="s">
        <v>132</v>
      </c>
      <c r="AM12" s="3" t="s">
        <v>133</v>
      </c>
      <c r="AN12" s="3" t="str">
        <f t="shared" si="13"/>
        <v>20XX Grant Rev Accrual</v>
      </c>
      <c r="AO12" s="3" t="str">
        <f t="shared" si="4"/>
        <v>Grant: 0 Order: 0</v>
      </c>
      <c r="AS12" s="3">
        <v>40</v>
      </c>
      <c r="AT12" s="3">
        <f t="shared" ref="AT12:AT32" si="31">IF(T12&gt;0,13000001,42100001)</f>
        <v>42100001</v>
      </c>
      <c r="AW12" s="3">
        <f t="shared" si="5"/>
        <v>0</v>
      </c>
      <c r="AZ12" s="50">
        <f t="shared" si="6"/>
        <v>0</v>
      </c>
      <c r="BA12" s="50">
        <f t="shared" si="7"/>
        <v>0</v>
      </c>
      <c r="BB12" s="3" t="str">
        <f t="shared" si="14"/>
        <v>20XX-A2</v>
      </c>
      <c r="BD12" s="50">
        <f t="shared" si="8"/>
        <v>0</v>
      </c>
      <c r="BF12" s="50">
        <f t="shared" si="9"/>
        <v>0</v>
      </c>
      <c r="BQ12" s="3" t="s">
        <v>135</v>
      </c>
      <c r="CY12" s="3">
        <v>3</v>
      </c>
      <c r="CZ12" s="3">
        <v>2</v>
      </c>
      <c r="DB12" s="50" t="str">
        <f t="shared" si="15"/>
        <v>06/30/20XX</v>
      </c>
      <c r="DC12" s="3" t="str">
        <f t="shared" si="16"/>
        <v>Y1</v>
      </c>
      <c r="DD12" s="50" t="str">
        <f t="shared" si="17"/>
        <v>06/30/20XX</v>
      </c>
      <c r="DE12" s="3">
        <f t="shared" si="18"/>
        <v>13</v>
      </c>
      <c r="DF12" s="3" t="str">
        <f t="shared" si="19"/>
        <v>SOMS</v>
      </c>
      <c r="DG12" s="3" t="str">
        <f t="shared" si="20"/>
        <v>USD</v>
      </c>
      <c r="DH12" s="3" t="str">
        <f t="shared" si="21"/>
        <v>20XX Grant Rev Accrual</v>
      </c>
      <c r="DI12" s="3" t="str">
        <f t="shared" si="22"/>
        <v>Grant: 0 Order: 0</v>
      </c>
      <c r="DM12" s="3">
        <v>50</v>
      </c>
      <c r="DN12" s="3">
        <f t="shared" ref="DN12:DN32" si="32">IF(T12&gt;0,42100001,24510000)</f>
        <v>24510000</v>
      </c>
      <c r="DQ12" s="3">
        <f t="shared" si="23"/>
        <v>0</v>
      </c>
      <c r="DT12" s="50">
        <f t="shared" si="24"/>
        <v>0</v>
      </c>
      <c r="DU12" s="3">
        <f t="shared" si="25"/>
        <v>0</v>
      </c>
      <c r="DV12" s="3" t="str">
        <f t="shared" si="26"/>
        <v>20XX-A2</v>
      </c>
      <c r="DX12" s="50">
        <f t="shared" si="27"/>
        <v>0</v>
      </c>
      <c r="DZ12" s="50">
        <f t="shared" si="28"/>
        <v>0</v>
      </c>
      <c r="EC12" s="3">
        <f t="shared" si="29"/>
        <v>0</v>
      </c>
      <c r="EK12" s="3" t="str">
        <f t="shared" si="30"/>
        <v>AGYGAAP</v>
      </c>
    </row>
    <row r="13" spans="1:173" ht="14.1" customHeight="1">
      <c r="A13" s="70"/>
      <c r="B13" s="29"/>
      <c r="C13" s="29"/>
      <c r="D13" s="29"/>
      <c r="E13" s="30"/>
      <c r="F13" s="30"/>
      <c r="G13" s="30"/>
      <c r="H13" s="30"/>
      <c r="I13" s="30"/>
      <c r="J13" s="30"/>
      <c r="K13" s="30"/>
      <c r="L13" s="31"/>
      <c r="M13" s="32"/>
      <c r="N13" s="33"/>
      <c r="O13" s="34"/>
      <c r="P13" s="43"/>
      <c r="Q13" s="111"/>
      <c r="R13" s="110"/>
      <c r="S13" s="113">
        <f t="shared" si="11"/>
        <v>0</v>
      </c>
      <c r="T13" s="79">
        <f t="shared" si="0"/>
        <v>0</v>
      </c>
      <c r="U13" s="30"/>
      <c r="V13" s="59"/>
      <c r="W13" s="118"/>
      <c r="X13" s="118"/>
      <c r="Y13" s="126"/>
      <c r="Z13" s="36">
        <f t="shared" si="1"/>
        <v>0</v>
      </c>
      <c r="AA13" s="36">
        <f t="shared" si="2"/>
        <v>0</v>
      </c>
      <c r="AE13" s="3">
        <v>4</v>
      </c>
      <c r="AF13" s="3">
        <v>1</v>
      </c>
      <c r="AG13" s="3" t="s">
        <v>130</v>
      </c>
      <c r="AH13" s="50" t="str">
        <f t="shared" si="3"/>
        <v>06/30/20XX</v>
      </c>
      <c r="AI13" s="3" t="s">
        <v>131</v>
      </c>
      <c r="AJ13" s="50" t="str">
        <f t="shared" si="12"/>
        <v>06/30/20XX</v>
      </c>
      <c r="AK13" s="3">
        <v>13</v>
      </c>
      <c r="AL13" s="3" t="s">
        <v>132</v>
      </c>
      <c r="AM13" s="3" t="s">
        <v>133</v>
      </c>
      <c r="AN13" s="3" t="str">
        <f t="shared" si="13"/>
        <v>20XX Grant Rev Accrual</v>
      </c>
      <c r="AO13" s="3" t="str">
        <f t="shared" si="4"/>
        <v>Grant: 0 Order: 0</v>
      </c>
      <c r="AS13" s="3">
        <v>40</v>
      </c>
      <c r="AT13" s="3">
        <f t="shared" si="31"/>
        <v>42100001</v>
      </c>
      <c r="AW13" s="3">
        <f t="shared" si="5"/>
        <v>0</v>
      </c>
      <c r="AZ13" s="50">
        <f t="shared" si="6"/>
        <v>0</v>
      </c>
      <c r="BA13" s="50">
        <f t="shared" si="7"/>
        <v>0</v>
      </c>
      <c r="BB13" s="3" t="str">
        <f t="shared" si="14"/>
        <v>20XX-A2</v>
      </c>
      <c r="BD13" s="50">
        <f t="shared" si="8"/>
        <v>0</v>
      </c>
      <c r="BF13" s="50">
        <f t="shared" si="9"/>
        <v>0</v>
      </c>
      <c r="BQ13" s="3" t="s">
        <v>135</v>
      </c>
      <c r="CY13" s="3">
        <v>4</v>
      </c>
      <c r="CZ13" s="3">
        <v>2</v>
      </c>
      <c r="DB13" s="50" t="str">
        <f t="shared" si="15"/>
        <v>06/30/20XX</v>
      </c>
      <c r="DC13" s="3" t="str">
        <f t="shared" si="16"/>
        <v>Y1</v>
      </c>
      <c r="DD13" s="50" t="str">
        <f t="shared" si="17"/>
        <v>06/30/20XX</v>
      </c>
      <c r="DE13" s="3">
        <f t="shared" si="18"/>
        <v>13</v>
      </c>
      <c r="DF13" s="3" t="str">
        <f t="shared" si="19"/>
        <v>SOMS</v>
      </c>
      <c r="DG13" s="3" t="str">
        <f t="shared" si="20"/>
        <v>USD</v>
      </c>
      <c r="DH13" s="3" t="str">
        <f t="shared" si="21"/>
        <v>20XX Grant Rev Accrual</v>
      </c>
      <c r="DI13" s="3" t="str">
        <f t="shared" si="22"/>
        <v>Grant: 0 Order: 0</v>
      </c>
      <c r="DM13" s="3">
        <v>50</v>
      </c>
      <c r="DN13" s="3">
        <f t="shared" si="32"/>
        <v>24510000</v>
      </c>
      <c r="DQ13" s="3">
        <f t="shared" si="23"/>
        <v>0</v>
      </c>
      <c r="DT13" s="50">
        <f t="shared" si="24"/>
        <v>0</v>
      </c>
      <c r="DU13" s="3">
        <f t="shared" si="25"/>
        <v>0</v>
      </c>
      <c r="DV13" s="3" t="str">
        <f t="shared" si="26"/>
        <v>20XX-A2</v>
      </c>
      <c r="DX13" s="50">
        <f t="shared" si="27"/>
        <v>0</v>
      </c>
      <c r="DZ13" s="50">
        <f t="shared" si="28"/>
        <v>0</v>
      </c>
      <c r="EC13" s="3">
        <f t="shared" si="29"/>
        <v>0</v>
      </c>
      <c r="EK13" s="3" t="str">
        <f t="shared" si="30"/>
        <v>AGYGAAP</v>
      </c>
    </row>
    <row r="14" spans="1:173" ht="14.1" customHeight="1">
      <c r="A14" s="70"/>
      <c r="B14" s="29"/>
      <c r="C14" s="29"/>
      <c r="D14" s="29"/>
      <c r="E14" s="30"/>
      <c r="F14" s="30"/>
      <c r="G14" s="30"/>
      <c r="H14" s="30"/>
      <c r="I14" s="30"/>
      <c r="J14" s="30"/>
      <c r="K14" s="30"/>
      <c r="L14" s="31"/>
      <c r="M14" s="32"/>
      <c r="N14" s="33"/>
      <c r="O14" s="34"/>
      <c r="P14" s="43"/>
      <c r="Q14" s="111"/>
      <c r="R14" s="110"/>
      <c r="S14" s="113">
        <f t="shared" si="11"/>
        <v>0</v>
      </c>
      <c r="T14" s="79">
        <f t="shared" si="0"/>
        <v>0</v>
      </c>
      <c r="U14" s="30"/>
      <c r="V14" s="59"/>
      <c r="W14" s="118"/>
      <c r="X14" s="118"/>
      <c r="Y14" s="126"/>
      <c r="Z14" s="36">
        <f t="shared" si="1"/>
        <v>0</v>
      </c>
      <c r="AA14" s="36">
        <f t="shared" si="2"/>
        <v>0</v>
      </c>
      <c r="AE14" s="3">
        <v>5</v>
      </c>
      <c r="AF14" s="3">
        <v>1</v>
      </c>
      <c r="AG14" s="3" t="s">
        <v>130</v>
      </c>
      <c r="AH14" s="50" t="str">
        <f t="shared" si="3"/>
        <v>06/30/20XX</v>
      </c>
      <c r="AI14" s="3" t="s">
        <v>131</v>
      </c>
      <c r="AJ14" s="50" t="str">
        <f t="shared" si="12"/>
        <v>06/30/20XX</v>
      </c>
      <c r="AK14" s="3">
        <v>13</v>
      </c>
      <c r="AL14" s="3" t="s">
        <v>132</v>
      </c>
      <c r="AM14" s="3" t="s">
        <v>133</v>
      </c>
      <c r="AN14" s="3" t="str">
        <f t="shared" si="13"/>
        <v>20XX Grant Rev Accrual</v>
      </c>
      <c r="AO14" s="3" t="str">
        <f t="shared" si="4"/>
        <v>Grant: 0 Order: 0</v>
      </c>
      <c r="AS14" s="3">
        <v>40</v>
      </c>
      <c r="AT14" s="3">
        <f t="shared" si="31"/>
        <v>42100001</v>
      </c>
      <c r="AW14" s="3">
        <f t="shared" si="5"/>
        <v>0</v>
      </c>
      <c r="AZ14" s="50">
        <f t="shared" si="6"/>
        <v>0</v>
      </c>
      <c r="BA14" s="50">
        <f t="shared" si="7"/>
        <v>0</v>
      </c>
      <c r="BB14" s="3" t="str">
        <f t="shared" si="14"/>
        <v>20XX-A2</v>
      </c>
      <c r="BD14" s="50">
        <f t="shared" si="8"/>
        <v>0</v>
      </c>
      <c r="BF14" s="50">
        <f t="shared" si="9"/>
        <v>0</v>
      </c>
      <c r="BQ14" s="3" t="s">
        <v>135</v>
      </c>
      <c r="CY14" s="3">
        <v>5</v>
      </c>
      <c r="CZ14" s="3">
        <v>2</v>
      </c>
      <c r="DB14" s="50" t="str">
        <f t="shared" si="15"/>
        <v>06/30/20XX</v>
      </c>
      <c r="DC14" s="3" t="str">
        <f t="shared" si="16"/>
        <v>Y1</v>
      </c>
      <c r="DD14" s="50" t="str">
        <f t="shared" si="17"/>
        <v>06/30/20XX</v>
      </c>
      <c r="DE14" s="3">
        <f t="shared" si="18"/>
        <v>13</v>
      </c>
      <c r="DF14" s="3" t="str">
        <f t="shared" si="19"/>
        <v>SOMS</v>
      </c>
      <c r="DG14" s="3" t="str">
        <f t="shared" si="20"/>
        <v>USD</v>
      </c>
      <c r="DH14" s="3" t="str">
        <f t="shared" si="21"/>
        <v>20XX Grant Rev Accrual</v>
      </c>
      <c r="DI14" s="3" t="str">
        <f t="shared" si="22"/>
        <v>Grant: 0 Order: 0</v>
      </c>
      <c r="DM14" s="3">
        <v>50</v>
      </c>
      <c r="DN14" s="3">
        <f t="shared" si="32"/>
        <v>24510000</v>
      </c>
      <c r="DQ14" s="3">
        <f t="shared" si="23"/>
        <v>0</v>
      </c>
      <c r="DT14" s="50">
        <f t="shared" si="24"/>
        <v>0</v>
      </c>
      <c r="DU14" s="3">
        <f t="shared" si="25"/>
        <v>0</v>
      </c>
      <c r="DV14" s="3" t="str">
        <f t="shared" si="26"/>
        <v>20XX-A2</v>
      </c>
      <c r="DX14" s="50">
        <f t="shared" si="27"/>
        <v>0</v>
      </c>
      <c r="DZ14" s="50">
        <f t="shared" si="28"/>
        <v>0</v>
      </c>
      <c r="EC14" s="3">
        <f t="shared" si="29"/>
        <v>0</v>
      </c>
      <c r="EK14" s="3" t="str">
        <f t="shared" si="30"/>
        <v>AGYGAAP</v>
      </c>
    </row>
    <row r="15" spans="1:173" ht="14.1" customHeight="1">
      <c r="A15" s="70"/>
      <c r="B15" s="29"/>
      <c r="C15" s="29"/>
      <c r="D15" s="29"/>
      <c r="E15" s="30"/>
      <c r="F15" s="30"/>
      <c r="G15" s="30"/>
      <c r="H15" s="30"/>
      <c r="I15" s="30"/>
      <c r="J15" s="30"/>
      <c r="K15" s="30"/>
      <c r="L15" s="31"/>
      <c r="M15" s="32"/>
      <c r="N15" s="33"/>
      <c r="O15" s="34"/>
      <c r="P15" s="43"/>
      <c r="Q15" s="111"/>
      <c r="R15" s="110"/>
      <c r="S15" s="113">
        <f t="shared" si="11"/>
        <v>0</v>
      </c>
      <c r="T15" s="79">
        <f t="shared" si="0"/>
        <v>0</v>
      </c>
      <c r="U15" s="30"/>
      <c r="V15" s="59"/>
      <c r="W15" s="118"/>
      <c r="X15" s="118"/>
      <c r="Y15" s="126"/>
      <c r="Z15" s="36">
        <f t="shared" si="1"/>
        <v>0</v>
      </c>
      <c r="AA15" s="36">
        <f t="shared" si="2"/>
        <v>0</v>
      </c>
      <c r="AE15" s="3">
        <v>6</v>
      </c>
      <c r="AF15" s="3">
        <v>1</v>
      </c>
      <c r="AG15" s="3" t="s">
        <v>130</v>
      </c>
      <c r="AH15" s="50" t="str">
        <f t="shared" si="3"/>
        <v>06/30/20XX</v>
      </c>
      <c r="AI15" s="3" t="s">
        <v>131</v>
      </c>
      <c r="AJ15" s="50" t="str">
        <f t="shared" si="12"/>
        <v>06/30/20XX</v>
      </c>
      <c r="AK15" s="3">
        <v>13</v>
      </c>
      <c r="AL15" s="3" t="s">
        <v>132</v>
      </c>
      <c r="AM15" s="3" t="s">
        <v>133</v>
      </c>
      <c r="AN15" s="3" t="str">
        <f t="shared" si="13"/>
        <v>20XX Grant Rev Accrual</v>
      </c>
      <c r="AO15" s="3" t="str">
        <f t="shared" si="4"/>
        <v>Grant: 0 Order: 0</v>
      </c>
      <c r="AS15" s="3">
        <v>40</v>
      </c>
      <c r="AT15" s="3">
        <f t="shared" si="31"/>
        <v>42100001</v>
      </c>
      <c r="AW15" s="3">
        <f t="shared" si="5"/>
        <v>0</v>
      </c>
      <c r="AZ15" s="50">
        <f t="shared" si="6"/>
        <v>0</v>
      </c>
      <c r="BA15" s="50">
        <f t="shared" si="7"/>
        <v>0</v>
      </c>
      <c r="BB15" s="3" t="str">
        <f t="shared" si="14"/>
        <v>20XX-A2</v>
      </c>
      <c r="BD15" s="50">
        <f t="shared" si="8"/>
        <v>0</v>
      </c>
      <c r="BF15" s="50">
        <f t="shared" si="9"/>
        <v>0</v>
      </c>
      <c r="BQ15" s="3" t="s">
        <v>135</v>
      </c>
      <c r="CY15" s="3">
        <v>6</v>
      </c>
      <c r="CZ15" s="3">
        <v>2</v>
      </c>
      <c r="DB15" s="50" t="str">
        <f t="shared" si="15"/>
        <v>06/30/20XX</v>
      </c>
      <c r="DC15" s="3" t="str">
        <f t="shared" si="16"/>
        <v>Y1</v>
      </c>
      <c r="DD15" s="50" t="str">
        <f t="shared" si="17"/>
        <v>06/30/20XX</v>
      </c>
      <c r="DE15" s="3">
        <f t="shared" si="18"/>
        <v>13</v>
      </c>
      <c r="DF15" s="3" t="str">
        <f t="shared" si="19"/>
        <v>SOMS</v>
      </c>
      <c r="DG15" s="3" t="str">
        <f t="shared" si="20"/>
        <v>USD</v>
      </c>
      <c r="DH15" s="3" t="str">
        <f t="shared" si="21"/>
        <v>20XX Grant Rev Accrual</v>
      </c>
      <c r="DI15" s="3" t="str">
        <f t="shared" si="22"/>
        <v>Grant: 0 Order: 0</v>
      </c>
      <c r="DM15" s="3">
        <v>50</v>
      </c>
      <c r="DN15" s="3">
        <f t="shared" si="32"/>
        <v>24510000</v>
      </c>
      <c r="DQ15" s="3">
        <f t="shared" si="23"/>
        <v>0</v>
      </c>
      <c r="DT15" s="50">
        <f t="shared" si="24"/>
        <v>0</v>
      </c>
      <c r="DU15" s="3">
        <f t="shared" si="25"/>
        <v>0</v>
      </c>
      <c r="DV15" s="3" t="str">
        <f t="shared" si="26"/>
        <v>20XX-A2</v>
      </c>
      <c r="DX15" s="50">
        <f t="shared" si="27"/>
        <v>0</v>
      </c>
      <c r="DZ15" s="50">
        <f t="shared" si="28"/>
        <v>0</v>
      </c>
      <c r="EC15" s="3">
        <f t="shared" si="29"/>
        <v>0</v>
      </c>
      <c r="EK15" s="3" t="str">
        <f t="shared" si="30"/>
        <v>AGYGAAP</v>
      </c>
    </row>
    <row r="16" spans="1:173" ht="14.1" customHeight="1">
      <c r="A16" s="70"/>
      <c r="B16" s="29"/>
      <c r="C16" s="29"/>
      <c r="D16" s="29"/>
      <c r="E16" s="30"/>
      <c r="F16" s="30"/>
      <c r="G16" s="30"/>
      <c r="H16" s="30"/>
      <c r="I16" s="30"/>
      <c r="J16" s="30"/>
      <c r="K16" s="30"/>
      <c r="L16" s="31"/>
      <c r="M16" s="32"/>
      <c r="N16" s="33"/>
      <c r="O16" s="34"/>
      <c r="P16" s="43"/>
      <c r="Q16" s="111"/>
      <c r="R16" s="110"/>
      <c r="S16" s="113">
        <f t="shared" si="11"/>
        <v>0</v>
      </c>
      <c r="T16" s="79">
        <f t="shared" si="0"/>
        <v>0</v>
      </c>
      <c r="U16" s="30"/>
      <c r="V16" s="59"/>
      <c r="W16" s="118"/>
      <c r="X16" s="118"/>
      <c r="Y16" s="126"/>
      <c r="Z16" s="36">
        <f t="shared" si="1"/>
        <v>0</v>
      </c>
      <c r="AA16" s="36">
        <f t="shared" si="2"/>
        <v>0</v>
      </c>
      <c r="AE16" s="3">
        <v>7</v>
      </c>
      <c r="AF16" s="3">
        <v>1</v>
      </c>
      <c r="AG16" s="3" t="s">
        <v>130</v>
      </c>
      <c r="AH16" s="50" t="str">
        <f t="shared" si="3"/>
        <v>06/30/20XX</v>
      </c>
      <c r="AI16" s="3" t="s">
        <v>131</v>
      </c>
      <c r="AJ16" s="50" t="str">
        <f t="shared" si="12"/>
        <v>06/30/20XX</v>
      </c>
      <c r="AK16" s="3">
        <v>13</v>
      </c>
      <c r="AL16" s="3" t="s">
        <v>132</v>
      </c>
      <c r="AM16" s="3" t="s">
        <v>133</v>
      </c>
      <c r="AN16" s="3" t="str">
        <f t="shared" si="13"/>
        <v>20XX Grant Rev Accrual</v>
      </c>
      <c r="AO16" s="3" t="str">
        <f t="shared" si="4"/>
        <v>Grant: 0 Order: 0</v>
      </c>
      <c r="AS16" s="3">
        <v>40</v>
      </c>
      <c r="AT16" s="3">
        <f t="shared" si="31"/>
        <v>42100001</v>
      </c>
      <c r="AW16" s="3">
        <f t="shared" si="5"/>
        <v>0</v>
      </c>
      <c r="AZ16" s="50">
        <f t="shared" si="6"/>
        <v>0</v>
      </c>
      <c r="BA16" s="50">
        <f t="shared" si="7"/>
        <v>0</v>
      </c>
      <c r="BB16" s="3" t="str">
        <f t="shared" si="14"/>
        <v>20XX-A2</v>
      </c>
      <c r="BD16" s="50">
        <f t="shared" si="8"/>
        <v>0</v>
      </c>
      <c r="BF16" s="50">
        <f t="shared" si="9"/>
        <v>0</v>
      </c>
      <c r="BQ16" s="3" t="s">
        <v>135</v>
      </c>
      <c r="CY16" s="3">
        <v>7</v>
      </c>
      <c r="CZ16" s="3">
        <v>2</v>
      </c>
      <c r="DB16" s="50" t="str">
        <f t="shared" si="15"/>
        <v>06/30/20XX</v>
      </c>
      <c r="DC16" s="3" t="str">
        <f t="shared" si="16"/>
        <v>Y1</v>
      </c>
      <c r="DD16" s="50" t="str">
        <f t="shared" si="17"/>
        <v>06/30/20XX</v>
      </c>
      <c r="DE16" s="3">
        <f t="shared" si="18"/>
        <v>13</v>
      </c>
      <c r="DF16" s="3" t="str">
        <f t="shared" si="19"/>
        <v>SOMS</v>
      </c>
      <c r="DG16" s="3" t="str">
        <f t="shared" si="20"/>
        <v>USD</v>
      </c>
      <c r="DH16" s="3" t="str">
        <f t="shared" si="21"/>
        <v>20XX Grant Rev Accrual</v>
      </c>
      <c r="DI16" s="3" t="str">
        <f t="shared" si="22"/>
        <v>Grant: 0 Order: 0</v>
      </c>
      <c r="DM16" s="3">
        <v>50</v>
      </c>
      <c r="DN16" s="3">
        <f t="shared" si="32"/>
        <v>24510000</v>
      </c>
      <c r="DQ16" s="3">
        <f t="shared" si="23"/>
        <v>0</v>
      </c>
      <c r="DT16" s="50">
        <f t="shared" si="24"/>
        <v>0</v>
      </c>
      <c r="DU16" s="3">
        <f t="shared" si="25"/>
        <v>0</v>
      </c>
      <c r="DV16" s="3" t="str">
        <f t="shared" si="26"/>
        <v>20XX-A2</v>
      </c>
      <c r="DX16" s="50">
        <f t="shared" si="27"/>
        <v>0</v>
      </c>
      <c r="DZ16" s="50">
        <f t="shared" si="28"/>
        <v>0</v>
      </c>
      <c r="EC16" s="3">
        <f t="shared" si="29"/>
        <v>0</v>
      </c>
      <c r="EK16" s="3" t="str">
        <f t="shared" si="30"/>
        <v>AGYGAAP</v>
      </c>
    </row>
    <row r="17" spans="1:141" ht="14.1" customHeight="1">
      <c r="A17" s="70"/>
      <c r="B17" s="29"/>
      <c r="C17" s="29"/>
      <c r="D17" s="29"/>
      <c r="E17" s="30"/>
      <c r="F17" s="30"/>
      <c r="G17" s="30"/>
      <c r="H17" s="30"/>
      <c r="I17" s="30"/>
      <c r="J17" s="30"/>
      <c r="K17" s="30"/>
      <c r="L17" s="31"/>
      <c r="M17" s="32"/>
      <c r="N17" s="33"/>
      <c r="O17" s="34"/>
      <c r="P17" s="43"/>
      <c r="Q17" s="111"/>
      <c r="R17" s="110"/>
      <c r="S17" s="113">
        <f t="shared" si="11"/>
        <v>0</v>
      </c>
      <c r="T17" s="79">
        <f t="shared" si="0"/>
        <v>0</v>
      </c>
      <c r="U17" s="30"/>
      <c r="V17" s="59"/>
      <c r="W17" s="118"/>
      <c r="X17" s="118"/>
      <c r="Y17" s="126"/>
      <c r="Z17" s="36">
        <f t="shared" si="1"/>
        <v>0</v>
      </c>
      <c r="AA17" s="36">
        <f t="shared" si="2"/>
        <v>0</v>
      </c>
      <c r="AE17" s="3">
        <v>8</v>
      </c>
      <c r="AF17" s="3">
        <v>1</v>
      </c>
      <c r="AG17" s="3" t="s">
        <v>130</v>
      </c>
      <c r="AH17" s="50" t="str">
        <f t="shared" si="3"/>
        <v>06/30/20XX</v>
      </c>
      <c r="AI17" s="3" t="s">
        <v>131</v>
      </c>
      <c r="AJ17" s="50" t="str">
        <f t="shared" si="12"/>
        <v>06/30/20XX</v>
      </c>
      <c r="AK17" s="3">
        <v>13</v>
      </c>
      <c r="AL17" s="3" t="s">
        <v>132</v>
      </c>
      <c r="AM17" s="3" t="s">
        <v>133</v>
      </c>
      <c r="AN17" s="3" t="str">
        <f t="shared" si="13"/>
        <v>20XX Grant Rev Accrual</v>
      </c>
      <c r="AO17" s="3" t="str">
        <f t="shared" si="4"/>
        <v>Grant: 0 Order: 0</v>
      </c>
      <c r="AS17" s="3">
        <v>40</v>
      </c>
      <c r="AT17" s="3">
        <f t="shared" si="31"/>
        <v>42100001</v>
      </c>
      <c r="AW17" s="3">
        <f t="shared" si="5"/>
        <v>0</v>
      </c>
      <c r="AZ17" s="50">
        <f t="shared" si="6"/>
        <v>0</v>
      </c>
      <c r="BA17" s="50">
        <f t="shared" si="7"/>
        <v>0</v>
      </c>
      <c r="BB17" s="3" t="str">
        <f t="shared" si="14"/>
        <v>20XX-A2</v>
      </c>
      <c r="BD17" s="50">
        <f t="shared" si="8"/>
        <v>0</v>
      </c>
      <c r="BF17" s="50">
        <f t="shared" si="9"/>
        <v>0</v>
      </c>
      <c r="BQ17" s="3" t="s">
        <v>135</v>
      </c>
      <c r="CY17" s="3">
        <v>8</v>
      </c>
      <c r="CZ17" s="3">
        <v>2</v>
      </c>
      <c r="DB17" s="50" t="str">
        <f t="shared" si="15"/>
        <v>06/30/20XX</v>
      </c>
      <c r="DC17" s="3" t="str">
        <f t="shared" si="16"/>
        <v>Y1</v>
      </c>
      <c r="DD17" s="50" t="str">
        <f t="shared" si="17"/>
        <v>06/30/20XX</v>
      </c>
      <c r="DE17" s="3">
        <f t="shared" si="18"/>
        <v>13</v>
      </c>
      <c r="DF17" s="3" t="str">
        <f t="shared" si="19"/>
        <v>SOMS</v>
      </c>
      <c r="DG17" s="3" t="str">
        <f t="shared" si="20"/>
        <v>USD</v>
      </c>
      <c r="DH17" s="3" t="str">
        <f t="shared" si="21"/>
        <v>20XX Grant Rev Accrual</v>
      </c>
      <c r="DI17" s="3" t="str">
        <f t="shared" si="22"/>
        <v>Grant: 0 Order: 0</v>
      </c>
      <c r="DM17" s="3">
        <v>50</v>
      </c>
      <c r="DN17" s="3">
        <f t="shared" si="32"/>
        <v>24510000</v>
      </c>
      <c r="DQ17" s="3">
        <f t="shared" si="23"/>
        <v>0</v>
      </c>
      <c r="DT17" s="50">
        <f t="shared" si="24"/>
        <v>0</v>
      </c>
      <c r="DU17" s="3">
        <f t="shared" si="25"/>
        <v>0</v>
      </c>
      <c r="DV17" s="3" t="str">
        <f t="shared" si="26"/>
        <v>20XX-A2</v>
      </c>
      <c r="DX17" s="50">
        <f t="shared" si="27"/>
        <v>0</v>
      </c>
      <c r="DZ17" s="50">
        <f t="shared" si="28"/>
        <v>0</v>
      </c>
      <c r="EC17" s="3">
        <f t="shared" si="29"/>
        <v>0</v>
      </c>
      <c r="EK17" s="3" t="str">
        <f t="shared" si="30"/>
        <v>AGYGAAP</v>
      </c>
    </row>
    <row r="18" spans="1:141" ht="14.1" customHeight="1">
      <c r="A18" s="70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1"/>
      <c r="M18" s="32"/>
      <c r="N18" s="33"/>
      <c r="O18" s="34"/>
      <c r="P18" s="43"/>
      <c r="Q18" s="111"/>
      <c r="R18" s="110"/>
      <c r="S18" s="113">
        <f t="shared" si="11"/>
        <v>0</v>
      </c>
      <c r="T18" s="79">
        <f t="shared" si="0"/>
        <v>0</v>
      </c>
      <c r="U18" s="30"/>
      <c r="V18" s="59"/>
      <c r="W18" s="118"/>
      <c r="X18" s="118"/>
      <c r="Y18" s="126"/>
      <c r="Z18" s="36">
        <f t="shared" si="1"/>
        <v>0</v>
      </c>
      <c r="AA18" s="36">
        <f t="shared" si="2"/>
        <v>0</v>
      </c>
      <c r="AE18" s="3">
        <v>9</v>
      </c>
      <c r="AF18" s="3">
        <v>1</v>
      </c>
      <c r="AG18" s="3" t="s">
        <v>130</v>
      </c>
      <c r="AH18" s="50" t="str">
        <f t="shared" si="3"/>
        <v>06/30/20XX</v>
      </c>
      <c r="AI18" s="3" t="s">
        <v>131</v>
      </c>
      <c r="AJ18" s="50" t="str">
        <f t="shared" si="12"/>
        <v>06/30/20XX</v>
      </c>
      <c r="AK18" s="3">
        <v>13</v>
      </c>
      <c r="AL18" s="3" t="s">
        <v>132</v>
      </c>
      <c r="AM18" s="3" t="s">
        <v>133</v>
      </c>
      <c r="AN18" s="3" t="str">
        <f t="shared" si="13"/>
        <v>20XX Grant Rev Accrual</v>
      </c>
      <c r="AO18" s="3" t="str">
        <f t="shared" si="4"/>
        <v>Grant: 0 Order: 0</v>
      </c>
      <c r="AS18" s="3">
        <v>40</v>
      </c>
      <c r="AT18" s="3">
        <f t="shared" si="31"/>
        <v>42100001</v>
      </c>
      <c r="AW18" s="3">
        <f t="shared" si="5"/>
        <v>0</v>
      </c>
      <c r="AZ18" s="50">
        <f t="shared" si="6"/>
        <v>0</v>
      </c>
      <c r="BA18" s="50">
        <f t="shared" si="7"/>
        <v>0</v>
      </c>
      <c r="BB18" s="3" t="str">
        <f t="shared" si="14"/>
        <v>20XX-A2</v>
      </c>
      <c r="BD18" s="50">
        <f t="shared" si="8"/>
        <v>0</v>
      </c>
      <c r="BF18" s="50">
        <f t="shared" si="9"/>
        <v>0</v>
      </c>
      <c r="BQ18" s="3" t="s">
        <v>135</v>
      </c>
      <c r="CY18" s="3">
        <v>9</v>
      </c>
      <c r="CZ18" s="3">
        <v>2</v>
      </c>
      <c r="DB18" s="50" t="str">
        <f t="shared" si="15"/>
        <v>06/30/20XX</v>
      </c>
      <c r="DC18" s="3" t="str">
        <f t="shared" si="16"/>
        <v>Y1</v>
      </c>
      <c r="DD18" s="50" t="str">
        <f t="shared" si="17"/>
        <v>06/30/20XX</v>
      </c>
      <c r="DE18" s="3">
        <f t="shared" si="18"/>
        <v>13</v>
      </c>
      <c r="DF18" s="3" t="str">
        <f t="shared" si="19"/>
        <v>SOMS</v>
      </c>
      <c r="DG18" s="3" t="str">
        <f t="shared" si="20"/>
        <v>USD</v>
      </c>
      <c r="DH18" s="3" t="str">
        <f t="shared" si="21"/>
        <v>20XX Grant Rev Accrual</v>
      </c>
      <c r="DI18" s="3" t="str">
        <f t="shared" si="22"/>
        <v>Grant: 0 Order: 0</v>
      </c>
      <c r="DM18" s="3">
        <v>50</v>
      </c>
      <c r="DN18" s="3">
        <f t="shared" si="32"/>
        <v>24510000</v>
      </c>
      <c r="DQ18" s="3">
        <f t="shared" si="23"/>
        <v>0</v>
      </c>
      <c r="DT18" s="50">
        <f t="shared" si="24"/>
        <v>0</v>
      </c>
      <c r="DU18" s="3">
        <f t="shared" si="25"/>
        <v>0</v>
      </c>
      <c r="DV18" s="3" t="str">
        <f t="shared" si="26"/>
        <v>20XX-A2</v>
      </c>
      <c r="DX18" s="50">
        <f t="shared" si="27"/>
        <v>0</v>
      </c>
      <c r="DZ18" s="50">
        <f t="shared" si="28"/>
        <v>0</v>
      </c>
      <c r="EC18" s="3">
        <f t="shared" si="29"/>
        <v>0</v>
      </c>
      <c r="EK18" s="3" t="str">
        <f t="shared" si="30"/>
        <v>AGYGAAP</v>
      </c>
    </row>
    <row r="19" spans="1:141" ht="14.1" customHeight="1">
      <c r="A19" s="70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1"/>
      <c r="M19" s="32"/>
      <c r="N19" s="33"/>
      <c r="O19" s="34"/>
      <c r="P19" s="43"/>
      <c r="Q19" s="111"/>
      <c r="R19" s="110"/>
      <c r="S19" s="113">
        <f t="shared" si="11"/>
        <v>0</v>
      </c>
      <c r="T19" s="79">
        <f t="shared" si="0"/>
        <v>0</v>
      </c>
      <c r="U19" s="30"/>
      <c r="V19" s="59"/>
      <c r="W19" s="118"/>
      <c r="X19" s="118"/>
      <c r="Y19" s="126"/>
      <c r="Z19" s="36">
        <f t="shared" si="1"/>
        <v>0</v>
      </c>
      <c r="AA19" s="36">
        <f t="shared" si="2"/>
        <v>0</v>
      </c>
      <c r="AE19" s="3">
        <v>10</v>
      </c>
      <c r="AF19" s="3">
        <v>1</v>
      </c>
      <c r="AG19" s="3" t="s">
        <v>130</v>
      </c>
      <c r="AH19" s="50" t="str">
        <f t="shared" si="3"/>
        <v>06/30/20XX</v>
      </c>
      <c r="AI19" s="3" t="s">
        <v>131</v>
      </c>
      <c r="AJ19" s="50" t="str">
        <f t="shared" si="12"/>
        <v>06/30/20XX</v>
      </c>
      <c r="AK19" s="3">
        <v>13</v>
      </c>
      <c r="AL19" s="3" t="s">
        <v>132</v>
      </c>
      <c r="AM19" s="3" t="s">
        <v>133</v>
      </c>
      <c r="AN19" s="3" t="str">
        <f t="shared" si="13"/>
        <v>20XX Grant Rev Accrual</v>
      </c>
      <c r="AO19" s="3" t="str">
        <f t="shared" si="4"/>
        <v>Grant: 0 Order: 0</v>
      </c>
      <c r="AS19" s="3">
        <v>40</v>
      </c>
      <c r="AT19" s="3">
        <f t="shared" si="31"/>
        <v>42100001</v>
      </c>
      <c r="AW19" s="3">
        <f t="shared" si="5"/>
        <v>0</v>
      </c>
      <c r="AZ19" s="50">
        <f t="shared" si="6"/>
        <v>0</v>
      </c>
      <c r="BA19" s="50">
        <f t="shared" si="7"/>
        <v>0</v>
      </c>
      <c r="BB19" s="3" t="str">
        <f t="shared" si="14"/>
        <v>20XX-A2</v>
      </c>
      <c r="BD19" s="50">
        <f t="shared" si="8"/>
        <v>0</v>
      </c>
      <c r="BF19" s="50">
        <f t="shared" si="9"/>
        <v>0</v>
      </c>
      <c r="BQ19" s="3" t="s">
        <v>135</v>
      </c>
      <c r="CY19" s="3">
        <v>10</v>
      </c>
      <c r="CZ19" s="3">
        <v>2</v>
      </c>
      <c r="DB19" s="50" t="str">
        <f t="shared" si="15"/>
        <v>06/30/20XX</v>
      </c>
      <c r="DC19" s="3" t="str">
        <f t="shared" si="16"/>
        <v>Y1</v>
      </c>
      <c r="DD19" s="50" t="str">
        <f t="shared" si="17"/>
        <v>06/30/20XX</v>
      </c>
      <c r="DE19" s="3">
        <f t="shared" si="18"/>
        <v>13</v>
      </c>
      <c r="DF19" s="3" t="str">
        <f t="shared" si="19"/>
        <v>SOMS</v>
      </c>
      <c r="DG19" s="3" t="str">
        <f t="shared" si="20"/>
        <v>USD</v>
      </c>
      <c r="DH19" s="3" t="str">
        <f t="shared" si="21"/>
        <v>20XX Grant Rev Accrual</v>
      </c>
      <c r="DI19" s="3" t="str">
        <f t="shared" si="22"/>
        <v>Grant: 0 Order: 0</v>
      </c>
      <c r="DM19" s="3">
        <v>50</v>
      </c>
      <c r="DN19" s="3">
        <f t="shared" si="32"/>
        <v>24510000</v>
      </c>
      <c r="DQ19" s="3">
        <f t="shared" si="23"/>
        <v>0</v>
      </c>
      <c r="DT19" s="50">
        <f t="shared" si="24"/>
        <v>0</v>
      </c>
      <c r="DU19" s="3">
        <f t="shared" si="25"/>
        <v>0</v>
      </c>
      <c r="DV19" s="3" t="str">
        <f t="shared" si="26"/>
        <v>20XX-A2</v>
      </c>
      <c r="DX19" s="50">
        <f t="shared" si="27"/>
        <v>0</v>
      </c>
      <c r="DZ19" s="50">
        <f t="shared" si="28"/>
        <v>0</v>
      </c>
      <c r="EC19" s="3">
        <f t="shared" si="29"/>
        <v>0</v>
      </c>
      <c r="EK19" s="3" t="str">
        <f t="shared" si="30"/>
        <v>AGYGAAP</v>
      </c>
    </row>
    <row r="20" spans="1:141" ht="14.1" customHeight="1">
      <c r="A20" s="70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1"/>
      <c r="M20" s="32"/>
      <c r="N20" s="33"/>
      <c r="O20" s="34"/>
      <c r="P20" s="43"/>
      <c r="Q20" s="111"/>
      <c r="R20" s="110"/>
      <c r="S20" s="113">
        <f t="shared" si="11"/>
        <v>0</v>
      </c>
      <c r="T20" s="79">
        <f t="shared" si="0"/>
        <v>0</v>
      </c>
      <c r="U20" s="30"/>
      <c r="V20" s="59"/>
      <c r="W20" s="118"/>
      <c r="X20" s="118"/>
      <c r="Y20" s="126"/>
      <c r="Z20" s="36">
        <f t="shared" si="1"/>
        <v>0</v>
      </c>
      <c r="AA20" s="36">
        <f t="shared" si="2"/>
        <v>0</v>
      </c>
      <c r="AE20" s="3">
        <v>11</v>
      </c>
      <c r="AF20" s="3">
        <v>1</v>
      </c>
      <c r="AG20" s="3" t="s">
        <v>130</v>
      </c>
      <c r="AH20" s="50" t="str">
        <f t="shared" si="3"/>
        <v>06/30/20XX</v>
      </c>
      <c r="AI20" s="3" t="s">
        <v>131</v>
      </c>
      <c r="AJ20" s="50" t="str">
        <f t="shared" si="12"/>
        <v>06/30/20XX</v>
      </c>
      <c r="AK20" s="3">
        <v>13</v>
      </c>
      <c r="AL20" s="3" t="s">
        <v>132</v>
      </c>
      <c r="AM20" s="3" t="s">
        <v>133</v>
      </c>
      <c r="AN20" s="3" t="str">
        <f t="shared" si="13"/>
        <v>20XX Grant Rev Accrual</v>
      </c>
      <c r="AO20" s="3" t="str">
        <f t="shared" si="4"/>
        <v>Grant: 0 Order: 0</v>
      </c>
      <c r="AS20" s="3">
        <v>40</v>
      </c>
      <c r="AT20" s="3">
        <f t="shared" si="31"/>
        <v>42100001</v>
      </c>
      <c r="AW20" s="3">
        <f t="shared" si="5"/>
        <v>0</v>
      </c>
      <c r="AZ20" s="50">
        <f t="shared" si="6"/>
        <v>0</v>
      </c>
      <c r="BA20" s="50">
        <f t="shared" si="7"/>
        <v>0</v>
      </c>
      <c r="BB20" s="3" t="str">
        <f t="shared" si="14"/>
        <v>20XX-A2</v>
      </c>
      <c r="BD20" s="50">
        <f t="shared" si="8"/>
        <v>0</v>
      </c>
      <c r="BF20" s="50">
        <f t="shared" si="9"/>
        <v>0</v>
      </c>
      <c r="BQ20" s="3" t="s">
        <v>135</v>
      </c>
      <c r="CY20" s="3">
        <v>11</v>
      </c>
      <c r="CZ20" s="3">
        <v>2</v>
      </c>
      <c r="DB20" s="50" t="str">
        <f t="shared" si="15"/>
        <v>06/30/20XX</v>
      </c>
      <c r="DC20" s="3" t="str">
        <f t="shared" si="16"/>
        <v>Y1</v>
      </c>
      <c r="DD20" s="50" t="str">
        <f t="shared" si="17"/>
        <v>06/30/20XX</v>
      </c>
      <c r="DE20" s="3">
        <f t="shared" si="18"/>
        <v>13</v>
      </c>
      <c r="DF20" s="3" t="str">
        <f t="shared" si="19"/>
        <v>SOMS</v>
      </c>
      <c r="DG20" s="3" t="str">
        <f t="shared" si="20"/>
        <v>USD</v>
      </c>
      <c r="DH20" s="3" t="str">
        <f t="shared" si="21"/>
        <v>20XX Grant Rev Accrual</v>
      </c>
      <c r="DI20" s="3" t="str">
        <f t="shared" si="22"/>
        <v>Grant: 0 Order: 0</v>
      </c>
      <c r="DM20" s="3">
        <v>50</v>
      </c>
      <c r="DN20" s="3">
        <f t="shared" si="32"/>
        <v>24510000</v>
      </c>
      <c r="DQ20" s="3">
        <f t="shared" si="23"/>
        <v>0</v>
      </c>
      <c r="DT20" s="50">
        <f t="shared" si="24"/>
        <v>0</v>
      </c>
      <c r="DU20" s="3">
        <f t="shared" si="25"/>
        <v>0</v>
      </c>
      <c r="DV20" s="3" t="str">
        <f t="shared" si="26"/>
        <v>20XX-A2</v>
      </c>
      <c r="DX20" s="50">
        <f t="shared" si="27"/>
        <v>0</v>
      </c>
      <c r="DZ20" s="50">
        <f t="shared" si="28"/>
        <v>0</v>
      </c>
      <c r="EC20" s="3">
        <f t="shared" si="29"/>
        <v>0</v>
      </c>
      <c r="EK20" s="3" t="str">
        <f t="shared" si="30"/>
        <v>AGYGAAP</v>
      </c>
    </row>
    <row r="21" spans="1:141" ht="14.1" customHeight="1">
      <c r="A21" s="71"/>
      <c r="B21" s="29"/>
      <c r="C21" s="29"/>
      <c r="D21" s="37"/>
      <c r="E21" s="37"/>
      <c r="F21" s="38"/>
      <c r="G21" s="38"/>
      <c r="H21" s="38"/>
      <c r="I21" s="38"/>
      <c r="J21" s="38"/>
      <c r="K21" s="38"/>
      <c r="L21" s="39"/>
      <c r="M21" s="40"/>
      <c r="N21" s="41"/>
      <c r="O21" s="42"/>
      <c r="P21" s="43"/>
      <c r="Q21" s="111"/>
      <c r="R21" s="110"/>
      <c r="S21" s="113">
        <f t="shared" si="11"/>
        <v>0</v>
      </c>
      <c r="T21" s="79">
        <f t="shared" si="0"/>
        <v>0</v>
      </c>
      <c r="U21" s="38"/>
      <c r="V21" s="60"/>
      <c r="W21" s="118"/>
      <c r="X21" s="118"/>
      <c r="Y21" s="126"/>
      <c r="Z21" s="36">
        <f t="shared" si="1"/>
        <v>0</v>
      </c>
      <c r="AA21" s="36">
        <f t="shared" si="2"/>
        <v>0</v>
      </c>
      <c r="AE21" s="3">
        <v>12</v>
      </c>
      <c r="AF21" s="3">
        <v>1</v>
      </c>
      <c r="AG21" s="3" t="s">
        <v>130</v>
      </c>
      <c r="AH21" s="50" t="str">
        <f t="shared" si="3"/>
        <v>06/30/20XX</v>
      </c>
      <c r="AI21" s="3" t="s">
        <v>131</v>
      </c>
      <c r="AJ21" s="50" t="str">
        <f t="shared" si="12"/>
        <v>06/30/20XX</v>
      </c>
      <c r="AK21" s="3">
        <v>13</v>
      </c>
      <c r="AL21" s="3" t="s">
        <v>132</v>
      </c>
      <c r="AM21" s="3" t="s">
        <v>133</v>
      </c>
      <c r="AN21" s="3" t="str">
        <f t="shared" si="13"/>
        <v>20XX Grant Rev Accrual</v>
      </c>
      <c r="AO21" s="3" t="str">
        <f t="shared" si="4"/>
        <v>Grant: 0 Order: 0</v>
      </c>
      <c r="AS21" s="3">
        <v>40</v>
      </c>
      <c r="AT21" s="3">
        <f t="shared" si="31"/>
        <v>42100001</v>
      </c>
      <c r="AW21" s="3">
        <f t="shared" si="5"/>
        <v>0</v>
      </c>
      <c r="AZ21" s="50">
        <f t="shared" si="6"/>
        <v>0</v>
      </c>
      <c r="BA21" s="50">
        <f t="shared" si="7"/>
        <v>0</v>
      </c>
      <c r="BB21" s="3" t="str">
        <f t="shared" si="14"/>
        <v>20XX-A2</v>
      </c>
      <c r="BD21" s="50">
        <f t="shared" si="8"/>
        <v>0</v>
      </c>
      <c r="BF21" s="50">
        <f t="shared" si="9"/>
        <v>0</v>
      </c>
      <c r="BQ21" s="3" t="s">
        <v>135</v>
      </c>
      <c r="CY21" s="3">
        <v>12</v>
      </c>
      <c r="CZ21" s="3">
        <v>2</v>
      </c>
      <c r="DB21" s="50" t="str">
        <f t="shared" si="15"/>
        <v>06/30/20XX</v>
      </c>
      <c r="DC21" s="3" t="str">
        <f t="shared" si="16"/>
        <v>Y1</v>
      </c>
      <c r="DD21" s="50" t="str">
        <f t="shared" si="17"/>
        <v>06/30/20XX</v>
      </c>
      <c r="DE21" s="3">
        <f t="shared" si="18"/>
        <v>13</v>
      </c>
      <c r="DF21" s="3" t="str">
        <f t="shared" si="19"/>
        <v>SOMS</v>
      </c>
      <c r="DG21" s="3" t="str">
        <f t="shared" si="20"/>
        <v>USD</v>
      </c>
      <c r="DH21" s="3" t="str">
        <f t="shared" si="21"/>
        <v>20XX Grant Rev Accrual</v>
      </c>
      <c r="DI21" s="3" t="str">
        <f t="shared" si="22"/>
        <v>Grant: 0 Order: 0</v>
      </c>
      <c r="DM21" s="3">
        <v>50</v>
      </c>
      <c r="DN21" s="3">
        <f t="shared" si="32"/>
        <v>24510000</v>
      </c>
      <c r="DQ21" s="3">
        <f t="shared" si="23"/>
        <v>0</v>
      </c>
      <c r="DT21" s="50">
        <f t="shared" si="24"/>
        <v>0</v>
      </c>
      <c r="DU21" s="3">
        <f t="shared" si="25"/>
        <v>0</v>
      </c>
      <c r="DV21" s="3" t="str">
        <f t="shared" si="26"/>
        <v>20XX-A2</v>
      </c>
      <c r="DX21" s="50">
        <f t="shared" si="27"/>
        <v>0</v>
      </c>
      <c r="DZ21" s="50">
        <f t="shared" si="28"/>
        <v>0</v>
      </c>
      <c r="EC21" s="3">
        <f t="shared" si="29"/>
        <v>0</v>
      </c>
      <c r="EK21" s="3" t="str">
        <f t="shared" si="30"/>
        <v>AGYGAAP</v>
      </c>
    </row>
    <row r="22" spans="1:141" ht="14.1" customHeight="1">
      <c r="A22" s="71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39"/>
      <c r="M22" s="40"/>
      <c r="N22" s="41"/>
      <c r="O22" s="42"/>
      <c r="P22" s="44"/>
      <c r="Q22" s="111"/>
      <c r="R22" s="110"/>
      <c r="S22" s="113">
        <f t="shared" si="11"/>
        <v>0</v>
      </c>
      <c r="T22" s="79">
        <f t="shared" si="0"/>
        <v>0</v>
      </c>
      <c r="U22" s="38"/>
      <c r="V22" s="60"/>
      <c r="W22" s="118"/>
      <c r="X22" s="118"/>
      <c r="Y22" s="126"/>
      <c r="Z22" s="36">
        <f t="shared" si="1"/>
        <v>0</v>
      </c>
      <c r="AA22" s="36">
        <f t="shared" si="2"/>
        <v>0</v>
      </c>
      <c r="AE22" s="3">
        <v>13</v>
      </c>
      <c r="AF22" s="3">
        <v>1</v>
      </c>
      <c r="AG22" s="3" t="s">
        <v>130</v>
      </c>
      <c r="AH22" s="50" t="str">
        <f t="shared" si="3"/>
        <v>06/30/20XX</v>
      </c>
      <c r="AI22" s="3" t="s">
        <v>131</v>
      </c>
      <c r="AJ22" s="50" t="str">
        <f t="shared" si="12"/>
        <v>06/30/20XX</v>
      </c>
      <c r="AK22" s="3">
        <v>13</v>
      </c>
      <c r="AL22" s="3" t="s">
        <v>132</v>
      </c>
      <c r="AM22" s="3" t="s">
        <v>133</v>
      </c>
      <c r="AN22" s="3" t="str">
        <f t="shared" si="13"/>
        <v>20XX Grant Rev Accrual</v>
      </c>
      <c r="AO22" s="3" t="str">
        <f t="shared" si="4"/>
        <v>Grant: 0 Order: 0</v>
      </c>
      <c r="AS22" s="3">
        <v>40</v>
      </c>
      <c r="AT22" s="3">
        <f t="shared" si="31"/>
        <v>42100001</v>
      </c>
      <c r="AW22" s="3">
        <f t="shared" si="5"/>
        <v>0</v>
      </c>
      <c r="AZ22" s="50">
        <f t="shared" si="6"/>
        <v>0</v>
      </c>
      <c r="BA22" s="50">
        <f t="shared" si="7"/>
        <v>0</v>
      </c>
      <c r="BB22" s="3" t="str">
        <f t="shared" si="14"/>
        <v>20XX-A2</v>
      </c>
      <c r="BD22" s="50">
        <f t="shared" si="8"/>
        <v>0</v>
      </c>
      <c r="BF22" s="50">
        <f t="shared" si="9"/>
        <v>0</v>
      </c>
      <c r="BQ22" s="3" t="s">
        <v>135</v>
      </c>
      <c r="CY22" s="3">
        <v>13</v>
      </c>
      <c r="CZ22" s="3">
        <v>2</v>
      </c>
      <c r="DB22" s="50" t="str">
        <f t="shared" si="15"/>
        <v>06/30/20XX</v>
      </c>
      <c r="DC22" s="3" t="str">
        <f t="shared" si="16"/>
        <v>Y1</v>
      </c>
      <c r="DD22" s="50" t="str">
        <f t="shared" si="17"/>
        <v>06/30/20XX</v>
      </c>
      <c r="DE22" s="3">
        <f t="shared" si="18"/>
        <v>13</v>
      </c>
      <c r="DF22" s="3" t="str">
        <f t="shared" si="19"/>
        <v>SOMS</v>
      </c>
      <c r="DG22" s="3" t="str">
        <f t="shared" si="20"/>
        <v>USD</v>
      </c>
      <c r="DH22" s="3" t="str">
        <f t="shared" si="21"/>
        <v>20XX Grant Rev Accrual</v>
      </c>
      <c r="DI22" s="3" t="str">
        <f t="shared" si="22"/>
        <v>Grant: 0 Order: 0</v>
      </c>
      <c r="DM22" s="3">
        <v>50</v>
      </c>
      <c r="DN22" s="3">
        <f t="shared" si="32"/>
        <v>24510000</v>
      </c>
      <c r="DQ22" s="3">
        <f t="shared" si="23"/>
        <v>0</v>
      </c>
      <c r="DT22" s="50">
        <f t="shared" si="24"/>
        <v>0</v>
      </c>
      <c r="DU22" s="3">
        <f t="shared" si="25"/>
        <v>0</v>
      </c>
      <c r="DV22" s="3" t="str">
        <f t="shared" si="26"/>
        <v>20XX-A2</v>
      </c>
      <c r="DX22" s="50">
        <f t="shared" si="27"/>
        <v>0</v>
      </c>
      <c r="DZ22" s="50">
        <f t="shared" si="28"/>
        <v>0</v>
      </c>
      <c r="EC22" s="3">
        <f t="shared" si="29"/>
        <v>0</v>
      </c>
      <c r="EK22" s="3" t="str">
        <f t="shared" si="30"/>
        <v>AGYGAAP</v>
      </c>
    </row>
    <row r="23" spans="1:141" ht="14.1" customHeight="1">
      <c r="A23" s="71"/>
      <c r="B23" s="37"/>
      <c r="C23" s="37"/>
      <c r="D23" s="37"/>
      <c r="E23" s="37"/>
      <c r="F23" s="38"/>
      <c r="G23" s="38"/>
      <c r="H23" s="38"/>
      <c r="I23" s="38"/>
      <c r="J23" s="38"/>
      <c r="K23" s="38"/>
      <c r="L23" s="39"/>
      <c r="M23" s="40"/>
      <c r="N23" s="41"/>
      <c r="O23" s="42"/>
      <c r="P23" s="43"/>
      <c r="Q23" s="111"/>
      <c r="R23" s="110"/>
      <c r="S23" s="113">
        <f t="shared" si="11"/>
        <v>0</v>
      </c>
      <c r="T23" s="79">
        <f t="shared" si="0"/>
        <v>0</v>
      </c>
      <c r="U23" s="38"/>
      <c r="V23" s="60"/>
      <c r="W23" s="118"/>
      <c r="X23" s="118"/>
      <c r="Y23" s="126"/>
      <c r="Z23" s="36">
        <f t="shared" si="1"/>
        <v>0</v>
      </c>
      <c r="AA23" s="36">
        <f t="shared" si="2"/>
        <v>0</v>
      </c>
      <c r="AE23" s="3">
        <v>14</v>
      </c>
      <c r="AF23" s="3">
        <v>1</v>
      </c>
      <c r="AG23" s="3" t="s">
        <v>130</v>
      </c>
      <c r="AH23" s="50" t="str">
        <f t="shared" si="3"/>
        <v>06/30/20XX</v>
      </c>
      <c r="AI23" s="3" t="s">
        <v>131</v>
      </c>
      <c r="AJ23" s="50" t="str">
        <f t="shared" si="12"/>
        <v>06/30/20XX</v>
      </c>
      <c r="AK23" s="3">
        <v>13</v>
      </c>
      <c r="AL23" s="3" t="s">
        <v>132</v>
      </c>
      <c r="AM23" s="3" t="s">
        <v>133</v>
      </c>
      <c r="AN23" s="3" t="str">
        <f t="shared" si="13"/>
        <v>20XX Grant Rev Accrual</v>
      </c>
      <c r="AO23" s="3" t="str">
        <f t="shared" si="4"/>
        <v>Grant: 0 Order: 0</v>
      </c>
      <c r="AS23" s="3">
        <v>40</v>
      </c>
      <c r="AT23" s="3">
        <f t="shared" si="31"/>
        <v>42100001</v>
      </c>
      <c r="AW23" s="3">
        <f t="shared" si="5"/>
        <v>0</v>
      </c>
      <c r="AZ23" s="50">
        <f t="shared" si="6"/>
        <v>0</v>
      </c>
      <c r="BA23" s="50">
        <f t="shared" si="7"/>
        <v>0</v>
      </c>
      <c r="BB23" s="3" t="str">
        <f t="shared" si="14"/>
        <v>20XX-A2</v>
      </c>
      <c r="BD23" s="50">
        <f t="shared" si="8"/>
        <v>0</v>
      </c>
      <c r="BF23" s="50">
        <f t="shared" si="9"/>
        <v>0</v>
      </c>
      <c r="BQ23" s="3" t="s">
        <v>135</v>
      </c>
      <c r="CY23" s="3">
        <v>14</v>
      </c>
      <c r="CZ23" s="3">
        <v>2</v>
      </c>
      <c r="DB23" s="50" t="str">
        <f t="shared" si="15"/>
        <v>06/30/20XX</v>
      </c>
      <c r="DC23" s="3" t="str">
        <f t="shared" si="16"/>
        <v>Y1</v>
      </c>
      <c r="DD23" s="50" t="str">
        <f t="shared" si="17"/>
        <v>06/30/20XX</v>
      </c>
      <c r="DE23" s="3">
        <f t="shared" si="18"/>
        <v>13</v>
      </c>
      <c r="DF23" s="3" t="str">
        <f t="shared" si="19"/>
        <v>SOMS</v>
      </c>
      <c r="DG23" s="3" t="str">
        <f t="shared" si="20"/>
        <v>USD</v>
      </c>
      <c r="DH23" s="3" t="str">
        <f t="shared" si="21"/>
        <v>20XX Grant Rev Accrual</v>
      </c>
      <c r="DI23" s="3" t="str">
        <f t="shared" si="22"/>
        <v>Grant: 0 Order: 0</v>
      </c>
      <c r="DM23" s="3">
        <v>50</v>
      </c>
      <c r="DN23" s="3">
        <f t="shared" si="32"/>
        <v>24510000</v>
      </c>
      <c r="DQ23" s="3">
        <f t="shared" si="23"/>
        <v>0</v>
      </c>
      <c r="DT23" s="50">
        <f t="shared" si="24"/>
        <v>0</v>
      </c>
      <c r="DU23" s="3">
        <f t="shared" si="25"/>
        <v>0</v>
      </c>
      <c r="DV23" s="3" t="str">
        <f t="shared" si="26"/>
        <v>20XX-A2</v>
      </c>
      <c r="DX23" s="50">
        <f t="shared" si="27"/>
        <v>0</v>
      </c>
      <c r="DZ23" s="50">
        <f t="shared" si="28"/>
        <v>0</v>
      </c>
      <c r="EC23" s="3">
        <f t="shared" si="29"/>
        <v>0</v>
      </c>
      <c r="EK23" s="3" t="str">
        <f t="shared" si="30"/>
        <v>AGYGAAP</v>
      </c>
    </row>
    <row r="24" spans="1:141" ht="14.1" customHeight="1">
      <c r="A24" s="71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39"/>
      <c r="M24" s="40"/>
      <c r="N24" s="41"/>
      <c r="O24" s="42"/>
      <c r="P24" s="43"/>
      <c r="Q24" s="111"/>
      <c r="R24" s="110"/>
      <c r="S24" s="113">
        <f t="shared" si="11"/>
        <v>0</v>
      </c>
      <c r="T24" s="79">
        <f t="shared" si="0"/>
        <v>0</v>
      </c>
      <c r="U24" s="38"/>
      <c r="V24" s="60"/>
      <c r="W24" s="118"/>
      <c r="X24" s="118"/>
      <c r="Y24" s="126"/>
      <c r="Z24" s="36">
        <f t="shared" si="1"/>
        <v>0</v>
      </c>
      <c r="AA24" s="36">
        <f t="shared" si="2"/>
        <v>0</v>
      </c>
      <c r="AE24" s="3">
        <v>15</v>
      </c>
      <c r="AF24" s="3">
        <v>1</v>
      </c>
      <c r="AG24" s="3" t="s">
        <v>130</v>
      </c>
      <c r="AH24" s="50" t="str">
        <f t="shared" si="3"/>
        <v>06/30/20XX</v>
      </c>
      <c r="AI24" s="3" t="s">
        <v>131</v>
      </c>
      <c r="AJ24" s="50" t="str">
        <f t="shared" si="12"/>
        <v>06/30/20XX</v>
      </c>
      <c r="AK24" s="3">
        <v>13</v>
      </c>
      <c r="AL24" s="3" t="s">
        <v>132</v>
      </c>
      <c r="AM24" s="3" t="s">
        <v>133</v>
      </c>
      <c r="AN24" s="3" t="str">
        <f t="shared" si="13"/>
        <v>20XX Grant Rev Accrual</v>
      </c>
      <c r="AO24" s="3" t="str">
        <f t="shared" si="4"/>
        <v>Grant: 0 Order: 0</v>
      </c>
      <c r="AS24" s="3">
        <v>40</v>
      </c>
      <c r="AT24" s="3">
        <f t="shared" si="31"/>
        <v>42100001</v>
      </c>
      <c r="AW24" s="3">
        <f t="shared" si="5"/>
        <v>0</v>
      </c>
      <c r="AZ24" s="50">
        <f t="shared" si="6"/>
        <v>0</v>
      </c>
      <c r="BA24" s="50">
        <f t="shared" si="7"/>
        <v>0</v>
      </c>
      <c r="BB24" s="3" t="str">
        <f t="shared" si="14"/>
        <v>20XX-A2</v>
      </c>
      <c r="BD24" s="50">
        <f t="shared" si="8"/>
        <v>0</v>
      </c>
      <c r="BF24" s="50">
        <f t="shared" si="9"/>
        <v>0</v>
      </c>
      <c r="BQ24" s="3" t="s">
        <v>135</v>
      </c>
      <c r="CY24" s="3">
        <v>15</v>
      </c>
      <c r="CZ24" s="3">
        <v>2</v>
      </c>
      <c r="DB24" s="50" t="str">
        <f t="shared" si="15"/>
        <v>06/30/20XX</v>
      </c>
      <c r="DC24" s="3" t="str">
        <f t="shared" si="16"/>
        <v>Y1</v>
      </c>
      <c r="DD24" s="50" t="str">
        <f t="shared" si="17"/>
        <v>06/30/20XX</v>
      </c>
      <c r="DE24" s="3">
        <f t="shared" si="18"/>
        <v>13</v>
      </c>
      <c r="DF24" s="3" t="str">
        <f t="shared" si="19"/>
        <v>SOMS</v>
      </c>
      <c r="DG24" s="3" t="str">
        <f t="shared" si="20"/>
        <v>USD</v>
      </c>
      <c r="DH24" s="3" t="str">
        <f t="shared" si="21"/>
        <v>20XX Grant Rev Accrual</v>
      </c>
      <c r="DI24" s="3" t="str">
        <f t="shared" si="22"/>
        <v>Grant: 0 Order: 0</v>
      </c>
      <c r="DM24" s="3">
        <v>50</v>
      </c>
      <c r="DN24" s="3">
        <f t="shared" si="32"/>
        <v>24510000</v>
      </c>
      <c r="DQ24" s="3">
        <f t="shared" si="23"/>
        <v>0</v>
      </c>
      <c r="DT24" s="50">
        <f t="shared" si="24"/>
        <v>0</v>
      </c>
      <c r="DU24" s="3">
        <f t="shared" si="25"/>
        <v>0</v>
      </c>
      <c r="DV24" s="3" t="str">
        <f t="shared" si="26"/>
        <v>20XX-A2</v>
      </c>
      <c r="DX24" s="50">
        <f t="shared" si="27"/>
        <v>0</v>
      </c>
      <c r="DZ24" s="50">
        <f t="shared" si="28"/>
        <v>0</v>
      </c>
      <c r="EC24" s="3">
        <f t="shared" si="29"/>
        <v>0</v>
      </c>
      <c r="EK24" s="3" t="str">
        <f t="shared" si="30"/>
        <v>AGYGAAP</v>
      </c>
    </row>
    <row r="25" spans="1:141" ht="14.1" customHeight="1">
      <c r="A25" s="70"/>
      <c r="B25" s="37"/>
      <c r="C25" s="37"/>
      <c r="D25" s="30"/>
      <c r="E25" s="30"/>
      <c r="F25" s="30"/>
      <c r="G25" s="30"/>
      <c r="H25" s="30"/>
      <c r="I25" s="30"/>
      <c r="J25" s="30"/>
      <c r="K25" s="30"/>
      <c r="L25" s="31"/>
      <c r="M25" s="32"/>
      <c r="N25" s="33"/>
      <c r="O25" s="34"/>
      <c r="P25" s="43"/>
      <c r="Q25" s="111"/>
      <c r="R25" s="110"/>
      <c r="S25" s="113">
        <f t="shared" si="11"/>
        <v>0</v>
      </c>
      <c r="T25" s="79">
        <f t="shared" si="0"/>
        <v>0</v>
      </c>
      <c r="U25" s="30"/>
      <c r="V25" s="59"/>
      <c r="W25" s="118"/>
      <c r="X25" s="118"/>
      <c r="Y25" s="126"/>
      <c r="Z25" s="36">
        <f t="shared" si="1"/>
        <v>0</v>
      </c>
      <c r="AA25" s="36">
        <f t="shared" si="2"/>
        <v>0</v>
      </c>
      <c r="AE25" s="3">
        <v>16</v>
      </c>
      <c r="AF25" s="3">
        <v>1</v>
      </c>
      <c r="AG25" s="3" t="s">
        <v>130</v>
      </c>
      <c r="AH25" s="50" t="str">
        <f t="shared" si="3"/>
        <v>06/30/20XX</v>
      </c>
      <c r="AI25" s="3" t="s">
        <v>131</v>
      </c>
      <c r="AJ25" s="50" t="str">
        <f t="shared" si="12"/>
        <v>06/30/20XX</v>
      </c>
      <c r="AK25" s="3">
        <v>13</v>
      </c>
      <c r="AL25" s="3" t="s">
        <v>132</v>
      </c>
      <c r="AM25" s="3" t="s">
        <v>133</v>
      </c>
      <c r="AN25" s="3" t="str">
        <f t="shared" si="13"/>
        <v>20XX Grant Rev Accrual</v>
      </c>
      <c r="AO25" s="3" t="str">
        <f t="shared" si="4"/>
        <v>Grant: 0 Order: 0</v>
      </c>
      <c r="AS25" s="3">
        <v>40</v>
      </c>
      <c r="AT25" s="3">
        <f t="shared" si="31"/>
        <v>42100001</v>
      </c>
      <c r="AW25" s="3">
        <f t="shared" si="5"/>
        <v>0</v>
      </c>
      <c r="AZ25" s="50">
        <f t="shared" si="6"/>
        <v>0</v>
      </c>
      <c r="BA25" s="50">
        <f t="shared" si="7"/>
        <v>0</v>
      </c>
      <c r="BB25" s="3" t="str">
        <f t="shared" si="14"/>
        <v>20XX-A2</v>
      </c>
      <c r="BD25" s="50">
        <f t="shared" si="8"/>
        <v>0</v>
      </c>
      <c r="BF25" s="50">
        <f t="shared" si="9"/>
        <v>0</v>
      </c>
      <c r="BQ25" s="3" t="s">
        <v>135</v>
      </c>
      <c r="CY25" s="3">
        <v>16</v>
      </c>
      <c r="CZ25" s="3">
        <v>2</v>
      </c>
      <c r="DB25" s="50" t="str">
        <f t="shared" si="15"/>
        <v>06/30/20XX</v>
      </c>
      <c r="DC25" s="3" t="str">
        <f t="shared" si="16"/>
        <v>Y1</v>
      </c>
      <c r="DD25" s="50" t="str">
        <f t="shared" si="17"/>
        <v>06/30/20XX</v>
      </c>
      <c r="DE25" s="3">
        <f t="shared" si="18"/>
        <v>13</v>
      </c>
      <c r="DF25" s="3" t="str">
        <f t="shared" si="19"/>
        <v>SOMS</v>
      </c>
      <c r="DG25" s="3" t="str">
        <f t="shared" si="20"/>
        <v>USD</v>
      </c>
      <c r="DH25" s="3" t="str">
        <f t="shared" si="21"/>
        <v>20XX Grant Rev Accrual</v>
      </c>
      <c r="DI25" s="3" t="str">
        <f t="shared" si="22"/>
        <v>Grant: 0 Order: 0</v>
      </c>
      <c r="DM25" s="3">
        <v>50</v>
      </c>
      <c r="DN25" s="3">
        <f t="shared" si="32"/>
        <v>24510000</v>
      </c>
      <c r="DQ25" s="3">
        <f t="shared" si="23"/>
        <v>0</v>
      </c>
      <c r="DT25" s="50">
        <f t="shared" si="24"/>
        <v>0</v>
      </c>
      <c r="DU25" s="3">
        <f t="shared" si="25"/>
        <v>0</v>
      </c>
      <c r="DV25" s="3" t="str">
        <f t="shared" si="26"/>
        <v>20XX-A2</v>
      </c>
      <c r="DX25" s="50">
        <f t="shared" si="27"/>
        <v>0</v>
      </c>
      <c r="DZ25" s="50">
        <f t="shared" si="28"/>
        <v>0</v>
      </c>
      <c r="EC25" s="3">
        <f t="shared" si="29"/>
        <v>0</v>
      </c>
      <c r="EK25" s="3" t="str">
        <f t="shared" si="30"/>
        <v>AGYGAAP</v>
      </c>
    </row>
    <row r="26" spans="1:141" ht="14.1" customHeight="1">
      <c r="A26" s="70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1"/>
      <c r="M26" s="32"/>
      <c r="N26" s="33"/>
      <c r="O26" s="34"/>
      <c r="P26" s="43"/>
      <c r="Q26" s="111"/>
      <c r="R26" s="110"/>
      <c r="S26" s="113">
        <f t="shared" si="11"/>
        <v>0</v>
      </c>
      <c r="T26" s="79">
        <f t="shared" si="0"/>
        <v>0</v>
      </c>
      <c r="U26" s="30"/>
      <c r="V26" s="59"/>
      <c r="W26" s="118"/>
      <c r="X26" s="118"/>
      <c r="Y26" s="126"/>
      <c r="Z26" s="36">
        <f t="shared" si="1"/>
        <v>0</v>
      </c>
      <c r="AA26" s="36">
        <f t="shared" si="2"/>
        <v>0</v>
      </c>
      <c r="AE26" s="3">
        <v>17</v>
      </c>
      <c r="AF26" s="3">
        <v>1</v>
      </c>
      <c r="AG26" s="3" t="s">
        <v>130</v>
      </c>
      <c r="AH26" s="50" t="str">
        <f t="shared" si="3"/>
        <v>06/30/20XX</v>
      </c>
      <c r="AI26" s="3" t="s">
        <v>131</v>
      </c>
      <c r="AJ26" s="50" t="str">
        <f t="shared" si="12"/>
        <v>06/30/20XX</v>
      </c>
      <c r="AK26" s="3">
        <v>13</v>
      </c>
      <c r="AL26" s="3" t="s">
        <v>132</v>
      </c>
      <c r="AM26" s="3" t="s">
        <v>133</v>
      </c>
      <c r="AN26" s="3" t="str">
        <f t="shared" si="13"/>
        <v>20XX Grant Rev Accrual</v>
      </c>
      <c r="AO26" s="3" t="str">
        <f t="shared" si="4"/>
        <v>Grant: 0 Order: 0</v>
      </c>
      <c r="AS26" s="3">
        <v>40</v>
      </c>
      <c r="AT26" s="3">
        <f t="shared" si="31"/>
        <v>42100001</v>
      </c>
      <c r="AW26" s="3">
        <f t="shared" si="5"/>
        <v>0</v>
      </c>
      <c r="AZ26" s="50">
        <f t="shared" si="6"/>
        <v>0</v>
      </c>
      <c r="BA26" s="50">
        <f t="shared" si="7"/>
        <v>0</v>
      </c>
      <c r="BB26" s="3" t="str">
        <f t="shared" si="14"/>
        <v>20XX-A2</v>
      </c>
      <c r="BD26" s="50">
        <f t="shared" si="8"/>
        <v>0</v>
      </c>
      <c r="BF26" s="50">
        <f t="shared" si="9"/>
        <v>0</v>
      </c>
      <c r="BQ26" s="3" t="s">
        <v>135</v>
      </c>
      <c r="CY26" s="3">
        <v>17</v>
      </c>
      <c r="CZ26" s="3">
        <v>2</v>
      </c>
      <c r="DB26" s="50" t="str">
        <f t="shared" si="15"/>
        <v>06/30/20XX</v>
      </c>
      <c r="DC26" s="3" t="str">
        <f t="shared" si="16"/>
        <v>Y1</v>
      </c>
      <c r="DD26" s="50" t="str">
        <f t="shared" si="17"/>
        <v>06/30/20XX</v>
      </c>
      <c r="DE26" s="3">
        <f t="shared" si="18"/>
        <v>13</v>
      </c>
      <c r="DF26" s="3" t="str">
        <f t="shared" si="19"/>
        <v>SOMS</v>
      </c>
      <c r="DG26" s="3" t="str">
        <f t="shared" si="20"/>
        <v>USD</v>
      </c>
      <c r="DH26" s="3" t="str">
        <f t="shared" si="21"/>
        <v>20XX Grant Rev Accrual</v>
      </c>
      <c r="DI26" s="3" t="str">
        <f t="shared" si="22"/>
        <v>Grant: 0 Order: 0</v>
      </c>
      <c r="DM26" s="3">
        <v>50</v>
      </c>
      <c r="DN26" s="3">
        <f t="shared" si="32"/>
        <v>24510000</v>
      </c>
      <c r="DQ26" s="3">
        <f t="shared" si="23"/>
        <v>0</v>
      </c>
      <c r="DT26" s="50">
        <f t="shared" si="24"/>
        <v>0</v>
      </c>
      <c r="DU26" s="3">
        <f t="shared" si="25"/>
        <v>0</v>
      </c>
      <c r="DV26" s="3" t="str">
        <f t="shared" si="26"/>
        <v>20XX-A2</v>
      </c>
      <c r="DX26" s="50">
        <f t="shared" si="27"/>
        <v>0</v>
      </c>
      <c r="DZ26" s="50">
        <f t="shared" si="28"/>
        <v>0</v>
      </c>
      <c r="EC26" s="3">
        <f t="shared" si="29"/>
        <v>0</v>
      </c>
      <c r="EK26" s="3" t="str">
        <f t="shared" si="30"/>
        <v>AGYGAAP</v>
      </c>
    </row>
    <row r="27" spans="1:141" ht="14.1" customHeight="1">
      <c r="A27" s="70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1"/>
      <c r="M27" s="32"/>
      <c r="N27" s="33"/>
      <c r="O27" s="34"/>
      <c r="P27" s="43"/>
      <c r="Q27" s="111"/>
      <c r="R27" s="110"/>
      <c r="S27" s="113">
        <f t="shared" si="11"/>
        <v>0</v>
      </c>
      <c r="T27" s="79">
        <f t="shared" si="0"/>
        <v>0</v>
      </c>
      <c r="U27" s="30"/>
      <c r="V27" s="59"/>
      <c r="W27" s="118"/>
      <c r="X27" s="118"/>
      <c r="Y27" s="126"/>
      <c r="Z27" s="36">
        <f t="shared" si="1"/>
        <v>0</v>
      </c>
      <c r="AA27" s="36">
        <f t="shared" si="2"/>
        <v>0</v>
      </c>
      <c r="AE27" s="3">
        <v>18</v>
      </c>
      <c r="AF27" s="3">
        <v>1</v>
      </c>
      <c r="AG27" s="3" t="s">
        <v>130</v>
      </c>
      <c r="AH27" s="50" t="str">
        <f t="shared" si="3"/>
        <v>06/30/20XX</v>
      </c>
      <c r="AI27" s="3" t="s">
        <v>131</v>
      </c>
      <c r="AJ27" s="50" t="str">
        <f t="shared" si="12"/>
        <v>06/30/20XX</v>
      </c>
      <c r="AK27" s="3">
        <v>13</v>
      </c>
      <c r="AL27" s="3" t="s">
        <v>132</v>
      </c>
      <c r="AM27" s="3" t="s">
        <v>133</v>
      </c>
      <c r="AN27" s="3" t="str">
        <f t="shared" si="13"/>
        <v>20XX Grant Rev Accrual</v>
      </c>
      <c r="AO27" s="3" t="str">
        <f t="shared" si="4"/>
        <v>Grant: 0 Order: 0</v>
      </c>
      <c r="AS27" s="3">
        <v>40</v>
      </c>
      <c r="AT27" s="3">
        <f t="shared" si="31"/>
        <v>42100001</v>
      </c>
      <c r="AW27" s="3">
        <f t="shared" si="5"/>
        <v>0</v>
      </c>
      <c r="AZ27" s="50">
        <f t="shared" si="6"/>
        <v>0</v>
      </c>
      <c r="BA27" s="50">
        <f t="shared" si="7"/>
        <v>0</v>
      </c>
      <c r="BB27" s="3" t="str">
        <f t="shared" si="14"/>
        <v>20XX-A2</v>
      </c>
      <c r="BD27" s="50">
        <f t="shared" si="8"/>
        <v>0</v>
      </c>
      <c r="BF27" s="50">
        <f t="shared" si="9"/>
        <v>0</v>
      </c>
      <c r="BQ27" s="3" t="s">
        <v>135</v>
      </c>
      <c r="CY27" s="3">
        <v>18</v>
      </c>
      <c r="CZ27" s="3">
        <v>2</v>
      </c>
      <c r="DB27" s="50" t="str">
        <f t="shared" si="15"/>
        <v>06/30/20XX</v>
      </c>
      <c r="DC27" s="3" t="str">
        <f t="shared" si="16"/>
        <v>Y1</v>
      </c>
      <c r="DD27" s="50" t="str">
        <f t="shared" si="17"/>
        <v>06/30/20XX</v>
      </c>
      <c r="DE27" s="3">
        <f t="shared" si="18"/>
        <v>13</v>
      </c>
      <c r="DF27" s="3" t="str">
        <f t="shared" si="19"/>
        <v>SOMS</v>
      </c>
      <c r="DG27" s="3" t="str">
        <f t="shared" si="20"/>
        <v>USD</v>
      </c>
      <c r="DH27" s="3" t="str">
        <f t="shared" si="21"/>
        <v>20XX Grant Rev Accrual</v>
      </c>
      <c r="DI27" s="3" t="str">
        <f t="shared" si="22"/>
        <v>Grant: 0 Order: 0</v>
      </c>
      <c r="DM27" s="3">
        <v>50</v>
      </c>
      <c r="DN27" s="3">
        <f t="shared" si="32"/>
        <v>24510000</v>
      </c>
      <c r="DQ27" s="3">
        <f t="shared" si="23"/>
        <v>0</v>
      </c>
      <c r="DT27" s="50">
        <f t="shared" si="24"/>
        <v>0</v>
      </c>
      <c r="DU27" s="3">
        <f t="shared" si="25"/>
        <v>0</v>
      </c>
      <c r="DV27" s="3" t="str">
        <f t="shared" si="26"/>
        <v>20XX-A2</v>
      </c>
      <c r="DX27" s="50">
        <f t="shared" si="27"/>
        <v>0</v>
      </c>
      <c r="DZ27" s="50">
        <f t="shared" si="28"/>
        <v>0</v>
      </c>
      <c r="EC27" s="3">
        <f t="shared" si="29"/>
        <v>0</v>
      </c>
      <c r="EK27" s="3" t="str">
        <f t="shared" si="30"/>
        <v>AGYGAAP</v>
      </c>
    </row>
    <row r="28" spans="1:141" ht="14.1" customHeight="1">
      <c r="A28" s="70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1"/>
      <c r="M28" s="32"/>
      <c r="N28" s="33"/>
      <c r="O28" s="34"/>
      <c r="P28" s="43"/>
      <c r="Q28" s="111"/>
      <c r="R28" s="110"/>
      <c r="S28" s="113">
        <f t="shared" si="11"/>
        <v>0</v>
      </c>
      <c r="T28" s="79">
        <f t="shared" si="0"/>
        <v>0</v>
      </c>
      <c r="U28" s="30"/>
      <c r="V28" s="59"/>
      <c r="W28" s="118"/>
      <c r="X28" s="118"/>
      <c r="Y28" s="126"/>
      <c r="Z28" s="36">
        <f t="shared" si="1"/>
        <v>0</v>
      </c>
      <c r="AA28" s="36">
        <f t="shared" si="2"/>
        <v>0</v>
      </c>
      <c r="AE28" s="3">
        <v>19</v>
      </c>
      <c r="AF28" s="3">
        <v>1</v>
      </c>
      <c r="AG28" s="3" t="s">
        <v>130</v>
      </c>
      <c r="AH28" s="50" t="str">
        <f t="shared" si="3"/>
        <v>06/30/20XX</v>
      </c>
      <c r="AI28" s="3" t="s">
        <v>131</v>
      </c>
      <c r="AJ28" s="50" t="str">
        <f t="shared" si="12"/>
        <v>06/30/20XX</v>
      </c>
      <c r="AK28" s="3">
        <v>13</v>
      </c>
      <c r="AL28" s="3" t="s">
        <v>132</v>
      </c>
      <c r="AM28" s="3" t="s">
        <v>133</v>
      </c>
      <c r="AN28" s="3" t="str">
        <f t="shared" si="13"/>
        <v>20XX Grant Rev Accrual</v>
      </c>
      <c r="AO28" s="3" t="str">
        <f t="shared" si="4"/>
        <v>Grant: 0 Order: 0</v>
      </c>
      <c r="AS28" s="3">
        <v>40</v>
      </c>
      <c r="AT28" s="3">
        <f t="shared" si="31"/>
        <v>42100001</v>
      </c>
      <c r="AW28" s="3">
        <f t="shared" si="5"/>
        <v>0</v>
      </c>
      <c r="AZ28" s="50">
        <f t="shared" si="6"/>
        <v>0</v>
      </c>
      <c r="BA28" s="50">
        <f t="shared" si="7"/>
        <v>0</v>
      </c>
      <c r="BB28" s="3" t="str">
        <f t="shared" si="14"/>
        <v>20XX-A2</v>
      </c>
      <c r="BD28" s="50">
        <f t="shared" si="8"/>
        <v>0</v>
      </c>
      <c r="BF28" s="50">
        <f t="shared" si="9"/>
        <v>0</v>
      </c>
      <c r="BQ28" s="3" t="s">
        <v>135</v>
      </c>
      <c r="CY28" s="3">
        <v>19</v>
      </c>
      <c r="CZ28" s="3">
        <v>2</v>
      </c>
      <c r="DB28" s="50" t="str">
        <f t="shared" si="15"/>
        <v>06/30/20XX</v>
      </c>
      <c r="DC28" s="3" t="str">
        <f t="shared" si="16"/>
        <v>Y1</v>
      </c>
      <c r="DD28" s="50" t="str">
        <f t="shared" si="17"/>
        <v>06/30/20XX</v>
      </c>
      <c r="DE28" s="3">
        <f t="shared" si="18"/>
        <v>13</v>
      </c>
      <c r="DF28" s="3" t="str">
        <f t="shared" si="19"/>
        <v>SOMS</v>
      </c>
      <c r="DG28" s="3" t="str">
        <f t="shared" si="20"/>
        <v>USD</v>
      </c>
      <c r="DH28" s="3" t="str">
        <f t="shared" si="21"/>
        <v>20XX Grant Rev Accrual</v>
      </c>
      <c r="DI28" s="3" t="str">
        <f t="shared" si="22"/>
        <v>Grant: 0 Order: 0</v>
      </c>
      <c r="DM28" s="3">
        <v>50</v>
      </c>
      <c r="DN28" s="3">
        <f t="shared" si="32"/>
        <v>24510000</v>
      </c>
      <c r="DQ28" s="3">
        <f t="shared" si="23"/>
        <v>0</v>
      </c>
      <c r="DT28" s="50">
        <f t="shared" si="24"/>
        <v>0</v>
      </c>
      <c r="DU28" s="3">
        <f t="shared" si="25"/>
        <v>0</v>
      </c>
      <c r="DV28" s="3" t="str">
        <f t="shared" si="26"/>
        <v>20XX-A2</v>
      </c>
      <c r="DX28" s="50">
        <f t="shared" si="27"/>
        <v>0</v>
      </c>
      <c r="DZ28" s="50">
        <f t="shared" si="28"/>
        <v>0</v>
      </c>
      <c r="EC28" s="3">
        <f t="shared" si="29"/>
        <v>0</v>
      </c>
      <c r="EK28" s="3" t="str">
        <f t="shared" si="30"/>
        <v>AGYGAAP</v>
      </c>
    </row>
    <row r="29" spans="1:141" ht="14.1" customHeight="1">
      <c r="A29" s="70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1"/>
      <c r="M29" s="32"/>
      <c r="N29" s="33"/>
      <c r="O29" s="34"/>
      <c r="P29" s="43"/>
      <c r="Q29" s="111"/>
      <c r="R29" s="110"/>
      <c r="S29" s="113">
        <f t="shared" si="11"/>
        <v>0</v>
      </c>
      <c r="T29" s="79">
        <f t="shared" si="0"/>
        <v>0</v>
      </c>
      <c r="U29" s="30"/>
      <c r="V29" s="59"/>
      <c r="W29" s="118"/>
      <c r="X29" s="118"/>
      <c r="Y29" s="126"/>
      <c r="Z29" s="36">
        <f t="shared" si="1"/>
        <v>0</v>
      </c>
      <c r="AA29" s="36">
        <f t="shared" si="2"/>
        <v>0</v>
      </c>
      <c r="AE29" s="3">
        <v>20</v>
      </c>
      <c r="AF29" s="3">
        <v>1</v>
      </c>
      <c r="AG29" s="3" t="s">
        <v>130</v>
      </c>
      <c r="AH29" s="50" t="str">
        <f t="shared" si="3"/>
        <v>06/30/20XX</v>
      </c>
      <c r="AI29" s="3" t="s">
        <v>131</v>
      </c>
      <c r="AJ29" s="50" t="str">
        <f t="shared" si="12"/>
        <v>06/30/20XX</v>
      </c>
      <c r="AK29" s="3">
        <v>13</v>
      </c>
      <c r="AL29" s="3" t="s">
        <v>132</v>
      </c>
      <c r="AM29" s="3" t="s">
        <v>133</v>
      </c>
      <c r="AN29" s="3" t="str">
        <f t="shared" si="13"/>
        <v>20XX Grant Rev Accrual</v>
      </c>
      <c r="AO29" s="3" t="str">
        <f t="shared" si="4"/>
        <v>Grant: 0 Order: 0</v>
      </c>
      <c r="AS29" s="3">
        <v>40</v>
      </c>
      <c r="AT29" s="3">
        <f t="shared" si="31"/>
        <v>42100001</v>
      </c>
      <c r="AW29" s="3">
        <f t="shared" si="5"/>
        <v>0</v>
      </c>
      <c r="AZ29" s="50">
        <f t="shared" si="6"/>
        <v>0</v>
      </c>
      <c r="BA29" s="50">
        <f t="shared" si="7"/>
        <v>0</v>
      </c>
      <c r="BB29" s="3" t="str">
        <f t="shared" si="14"/>
        <v>20XX-A2</v>
      </c>
      <c r="BD29" s="50">
        <f t="shared" si="8"/>
        <v>0</v>
      </c>
      <c r="BF29" s="50">
        <f t="shared" si="9"/>
        <v>0</v>
      </c>
      <c r="BQ29" s="3" t="s">
        <v>135</v>
      </c>
      <c r="CY29" s="3">
        <v>20</v>
      </c>
      <c r="CZ29" s="3">
        <v>2</v>
      </c>
      <c r="DB29" s="50" t="str">
        <f t="shared" si="15"/>
        <v>06/30/20XX</v>
      </c>
      <c r="DC29" s="3" t="str">
        <f t="shared" si="16"/>
        <v>Y1</v>
      </c>
      <c r="DD29" s="50" t="str">
        <f t="shared" si="17"/>
        <v>06/30/20XX</v>
      </c>
      <c r="DE29" s="3">
        <f t="shared" si="18"/>
        <v>13</v>
      </c>
      <c r="DF29" s="3" t="str">
        <f t="shared" si="19"/>
        <v>SOMS</v>
      </c>
      <c r="DG29" s="3" t="str">
        <f t="shared" si="20"/>
        <v>USD</v>
      </c>
      <c r="DH29" s="3" t="str">
        <f t="shared" si="21"/>
        <v>20XX Grant Rev Accrual</v>
      </c>
      <c r="DI29" s="3" t="str">
        <f t="shared" si="22"/>
        <v>Grant: 0 Order: 0</v>
      </c>
      <c r="DM29" s="3">
        <v>50</v>
      </c>
      <c r="DN29" s="3">
        <f t="shared" si="32"/>
        <v>24510000</v>
      </c>
      <c r="DQ29" s="3">
        <f t="shared" si="23"/>
        <v>0</v>
      </c>
      <c r="DT29" s="50">
        <f t="shared" si="24"/>
        <v>0</v>
      </c>
      <c r="DU29" s="3">
        <f t="shared" si="25"/>
        <v>0</v>
      </c>
      <c r="DV29" s="3" t="str">
        <f t="shared" si="26"/>
        <v>20XX-A2</v>
      </c>
      <c r="DX29" s="50">
        <f t="shared" si="27"/>
        <v>0</v>
      </c>
      <c r="DZ29" s="50">
        <f t="shared" si="28"/>
        <v>0</v>
      </c>
      <c r="EC29" s="3">
        <f t="shared" si="29"/>
        <v>0</v>
      </c>
      <c r="EK29" s="3" t="str">
        <f t="shared" si="30"/>
        <v>AGYGAAP</v>
      </c>
    </row>
    <row r="30" spans="1:141" ht="14.1" customHeight="1">
      <c r="A30" s="70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1"/>
      <c r="M30" s="32"/>
      <c r="N30" s="33"/>
      <c r="O30" s="34"/>
      <c r="P30" s="43"/>
      <c r="Q30" s="111"/>
      <c r="R30" s="110"/>
      <c r="S30" s="113">
        <f t="shared" si="11"/>
        <v>0</v>
      </c>
      <c r="T30" s="79">
        <f t="shared" si="0"/>
        <v>0</v>
      </c>
      <c r="U30" s="30"/>
      <c r="V30" s="59"/>
      <c r="W30" s="118"/>
      <c r="X30" s="118"/>
      <c r="Y30" s="126"/>
      <c r="Z30" s="36">
        <f t="shared" si="1"/>
        <v>0</v>
      </c>
      <c r="AA30" s="36">
        <f t="shared" si="2"/>
        <v>0</v>
      </c>
      <c r="AE30" s="3">
        <v>21</v>
      </c>
      <c r="AF30" s="3">
        <v>1</v>
      </c>
      <c r="AG30" s="3" t="s">
        <v>130</v>
      </c>
      <c r="AH30" s="50" t="str">
        <f t="shared" si="3"/>
        <v>06/30/20XX</v>
      </c>
      <c r="AI30" s="3" t="s">
        <v>131</v>
      </c>
      <c r="AJ30" s="50" t="str">
        <f t="shared" si="12"/>
        <v>06/30/20XX</v>
      </c>
      <c r="AK30" s="3">
        <v>13</v>
      </c>
      <c r="AL30" s="3" t="s">
        <v>132</v>
      </c>
      <c r="AM30" s="3" t="s">
        <v>133</v>
      </c>
      <c r="AN30" s="3" t="str">
        <f t="shared" si="13"/>
        <v>20XX Grant Rev Accrual</v>
      </c>
      <c r="AO30" s="3" t="str">
        <f t="shared" si="4"/>
        <v>Grant: 0 Order: 0</v>
      </c>
      <c r="AS30" s="3">
        <v>40</v>
      </c>
      <c r="AT30" s="3">
        <f t="shared" si="31"/>
        <v>42100001</v>
      </c>
      <c r="AW30" s="3">
        <f t="shared" si="5"/>
        <v>0</v>
      </c>
      <c r="AZ30" s="50">
        <f t="shared" si="6"/>
        <v>0</v>
      </c>
      <c r="BA30" s="50">
        <f t="shared" si="7"/>
        <v>0</v>
      </c>
      <c r="BB30" s="3" t="str">
        <f t="shared" si="14"/>
        <v>20XX-A2</v>
      </c>
      <c r="BD30" s="50">
        <f t="shared" si="8"/>
        <v>0</v>
      </c>
      <c r="BF30" s="50">
        <f t="shared" si="9"/>
        <v>0</v>
      </c>
      <c r="BQ30" s="3" t="s">
        <v>135</v>
      </c>
      <c r="CY30" s="3">
        <v>21</v>
      </c>
      <c r="CZ30" s="3">
        <v>2</v>
      </c>
      <c r="DB30" s="50" t="str">
        <f t="shared" si="15"/>
        <v>06/30/20XX</v>
      </c>
      <c r="DC30" s="3" t="str">
        <f t="shared" si="16"/>
        <v>Y1</v>
      </c>
      <c r="DD30" s="50" t="str">
        <f t="shared" si="17"/>
        <v>06/30/20XX</v>
      </c>
      <c r="DE30" s="3">
        <f t="shared" si="18"/>
        <v>13</v>
      </c>
      <c r="DF30" s="3" t="str">
        <f t="shared" si="19"/>
        <v>SOMS</v>
      </c>
      <c r="DG30" s="3" t="str">
        <f t="shared" si="20"/>
        <v>USD</v>
      </c>
      <c r="DH30" s="3" t="str">
        <f t="shared" si="21"/>
        <v>20XX Grant Rev Accrual</v>
      </c>
      <c r="DI30" s="3" t="str">
        <f t="shared" si="22"/>
        <v>Grant: 0 Order: 0</v>
      </c>
      <c r="DM30" s="3">
        <v>50</v>
      </c>
      <c r="DN30" s="3">
        <f t="shared" si="32"/>
        <v>24510000</v>
      </c>
      <c r="DQ30" s="3">
        <f t="shared" si="23"/>
        <v>0</v>
      </c>
      <c r="DT30" s="50">
        <f t="shared" si="24"/>
        <v>0</v>
      </c>
      <c r="DU30" s="3">
        <f t="shared" si="25"/>
        <v>0</v>
      </c>
      <c r="DV30" s="3" t="str">
        <f t="shared" si="26"/>
        <v>20XX-A2</v>
      </c>
      <c r="DX30" s="50">
        <f t="shared" si="27"/>
        <v>0</v>
      </c>
      <c r="DZ30" s="50">
        <f t="shared" si="28"/>
        <v>0</v>
      </c>
      <c r="EC30" s="3">
        <f t="shared" si="29"/>
        <v>0</v>
      </c>
      <c r="EK30" s="3" t="str">
        <f t="shared" si="30"/>
        <v>AGYGAAP</v>
      </c>
    </row>
    <row r="31" spans="1:141" ht="14.1" customHeight="1">
      <c r="A31" s="70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1"/>
      <c r="M31" s="32"/>
      <c r="N31" s="33"/>
      <c r="O31" s="34"/>
      <c r="P31" s="43"/>
      <c r="Q31" s="111"/>
      <c r="R31" s="110"/>
      <c r="S31" s="113">
        <f t="shared" si="11"/>
        <v>0</v>
      </c>
      <c r="T31" s="79">
        <f t="shared" si="0"/>
        <v>0</v>
      </c>
      <c r="U31" s="30"/>
      <c r="V31" s="59"/>
      <c r="W31" s="118"/>
      <c r="X31" s="118"/>
      <c r="Y31" s="126"/>
      <c r="Z31" s="36">
        <f t="shared" si="1"/>
        <v>0</v>
      </c>
      <c r="AA31" s="36">
        <f t="shared" si="2"/>
        <v>0</v>
      </c>
      <c r="AE31" s="3">
        <v>22</v>
      </c>
      <c r="AF31" s="3">
        <v>1</v>
      </c>
      <c r="AG31" s="3" t="s">
        <v>130</v>
      </c>
      <c r="AH31" s="50" t="str">
        <f t="shared" si="3"/>
        <v>06/30/20XX</v>
      </c>
      <c r="AI31" s="3" t="s">
        <v>131</v>
      </c>
      <c r="AJ31" s="50" t="str">
        <f t="shared" si="12"/>
        <v>06/30/20XX</v>
      </c>
      <c r="AK31" s="3">
        <v>13</v>
      </c>
      <c r="AL31" s="3" t="s">
        <v>132</v>
      </c>
      <c r="AM31" s="3" t="s">
        <v>133</v>
      </c>
      <c r="AN31" s="3" t="str">
        <f t="shared" si="13"/>
        <v>20XX Grant Rev Accrual</v>
      </c>
      <c r="AO31" s="3" t="str">
        <f t="shared" si="4"/>
        <v>Grant: 0 Order: 0</v>
      </c>
      <c r="AS31" s="3">
        <v>40</v>
      </c>
      <c r="AT31" s="3">
        <f t="shared" si="31"/>
        <v>42100001</v>
      </c>
      <c r="AW31" s="3">
        <f t="shared" si="5"/>
        <v>0</v>
      </c>
      <c r="AZ31" s="50">
        <f t="shared" si="6"/>
        <v>0</v>
      </c>
      <c r="BA31" s="50">
        <f t="shared" si="7"/>
        <v>0</v>
      </c>
      <c r="BB31" s="3" t="str">
        <f t="shared" si="14"/>
        <v>20XX-A2</v>
      </c>
      <c r="BD31" s="50">
        <f t="shared" si="8"/>
        <v>0</v>
      </c>
      <c r="BF31" s="50">
        <f t="shared" si="9"/>
        <v>0</v>
      </c>
      <c r="BQ31" s="3" t="s">
        <v>135</v>
      </c>
      <c r="CY31" s="3">
        <v>22</v>
      </c>
      <c r="CZ31" s="3">
        <v>2</v>
      </c>
      <c r="DB31" s="50" t="str">
        <f t="shared" si="15"/>
        <v>06/30/20XX</v>
      </c>
      <c r="DC31" s="3" t="str">
        <f t="shared" si="16"/>
        <v>Y1</v>
      </c>
      <c r="DD31" s="50" t="str">
        <f t="shared" si="17"/>
        <v>06/30/20XX</v>
      </c>
      <c r="DE31" s="3">
        <f t="shared" si="18"/>
        <v>13</v>
      </c>
      <c r="DF31" s="3" t="str">
        <f t="shared" si="19"/>
        <v>SOMS</v>
      </c>
      <c r="DG31" s="3" t="str">
        <f t="shared" si="20"/>
        <v>USD</v>
      </c>
      <c r="DH31" s="3" t="str">
        <f t="shared" si="21"/>
        <v>20XX Grant Rev Accrual</v>
      </c>
      <c r="DI31" s="3" t="str">
        <f t="shared" si="22"/>
        <v>Grant: 0 Order: 0</v>
      </c>
      <c r="DM31" s="3">
        <v>50</v>
      </c>
      <c r="DN31" s="3">
        <f t="shared" si="32"/>
        <v>24510000</v>
      </c>
      <c r="DQ31" s="3">
        <f t="shared" si="23"/>
        <v>0</v>
      </c>
      <c r="DT31" s="50">
        <f t="shared" si="24"/>
        <v>0</v>
      </c>
      <c r="DU31" s="3">
        <f t="shared" si="25"/>
        <v>0</v>
      </c>
      <c r="DV31" s="3" t="str">
        <f t="shared" si="26"/>
        <v>20XX-A2</v>
      </c>
      <c r="DX31" s="50">
        <f t="shared" si="27"/>
        <v>0</v>
      </c>
      <c r="DZ31" s="50">
        <f t="shared" si="28"/>
        <v>0</v>
      </c>
      <c r="EC31" s="3">
        <f t="shared" si="29"/>
        <v>0</v>
      </c>
      <c r="EK31" s="3" t="str">
        <f t="shared" si="30"/>
        <v>AGYGAAP</v>
      </c>
    </row>
    <row r="32" spans="1:141" ht="14.1" customHeight="1" thickBot="1">
      <c r="A32" s="72"/>
      <c r="B32" s="75"/>
      <c r="C32" s="73"/>
      <c r="D32" s="74"/>
      <c r="E32" s="74"/>
      <c r="F32" s="74"/>
      <c r="G32" s="74"/>
      <c r="H32" s="74"/>
      <c r="I32" s="74"/>
      <c r="J32" s="75"/>
      <c r="K32" s="74"/>
      <c r="L32" s="45"/>
      <c r="M32" s="46"/>
      <c r="N32" s="47"/>
      <c r="O32" s="48"/>
      <c r="P32" s="49"/>
      <c r="Q32" s="45"/>
      <c r="R32" s="45"/>
      <c r="S32" s="127">
        <f t="shared" si="11"/>
        <v>0</v>
      </c>
      <c r="T32" s="80">
        <f t="shared" si="0"/>
        <v>0</v>
      </c>
      <c r="U32" s="75"/>
      <c r="V32" s="76"/>
      <c r="W32" s="119"/>
      <c r="X32" s="119"/>
      <c r="Y32" s="128"/>
      <c r="Z32" s="36">
        <f t="shared" si="1"/>
        <v>0</v>
      </c>
      <c r="AA32" s="36">
        <f t="shared" si="2"/>
        <v>0</v>
      </c>
      <c r="AE32" s="3">
        <v>23</v>
      </c>
      <c r="AF32" s="3">
        <v>1</v>
      </c>
      <c r="AG32" s="3" t="s">
        <v>130</v>
      </c>
      <c r="AH32" s="50" t="str">
        <f t="shared" si="3"/>
        <v>06/30/20XX</v>
      </c>
      <c r="AI32" s="3" t="s">
        <v>131</v>
      </c>
      <c r="AJ32" s="50" t="str">
        <f t="shared" si="12"/>
        <v>06/30/20XX</v>
      </c>
      <c r="AK32" s="3">
        <v>13</v>
      </c>
      <c r="AL32" s="3" t="s">
        <v>132</v>
      </c>
      <c r="AM32" s="3" t="s">
        <v>133</v>
      </c>
      <c r="AN32" s="3" t="str">
        <f t="shared" si="13"/>
        <v>20XX Grant Rev Accrual</v>
      </c>
      <c r="AO32" s="3" t="str">
        <f t="shared" si="4"/>
        <v>Grant: 0 Order: 0</v>
      </c>
      <c r="AS32" s="3">
        <v>40</v>
      </c>
      <c r="AT32" s="3">
        <f t="shared" si="31"/>
        <v>42100001</v>
      </c>
      <c r="AW32" s="3">
        <f t="shared" si="5"/>
        <v>0</v>
      </c>
      <c r="AZ32" s="50">
        <f t="shared" si="6"/>
        <v>0</v>
      </c>
      <c r="BA32" s="50">
        <f t="shared" si="7"/>
        <v>0</v>
      </c>
      <c r="BB32" s="3" t="str">
        <f t="shared" si="14"/>
        <v>20XX-A2</v>
      </c>
      <c r="BD32" s="50">
        <f t="shared" si="8"/>
        <v>0</v>
      </c>
      <c r="BF32" s="50">
        <f t="shared" si="9"/>
        <v>0</v>
      </c>
      <c r="BQ32" s="3" t="s">
        <v>135</v>
      </c>
      <c r="CY32" s="3">
        <v>23</v>
      </c>
      <c r="CZ32" s="3">
        <v>2</v>
      </c>
      <c r="DB32" s="50" t="str">
        <f t="shared" si="15"/>
        <v>06/30/20XX</v>
      </c>
      <c r="DC32" s="3" t="str">
        <f t="shared" si="16"/>
        <v>Y1</v>
      </c>
      <c r="DD32" s="50" t="str">
        <f t="shared" si="17"/>
        <v>06/30/20XX</v>
      </c>
      <c r="DE32" s="3">
        <f t="shared" si="18"/>
        <v>13</v>
      </c>
      <c r="DF32" s="3" t="s">
        <v>132</v>
      </c>
      <c r="DG32" s="3" t="str">
        <f t="shared" si="20"/>
        <v>USD</v>
      </c>
      <c r="DH32" s="3" t="str">
        <f t="shared" si="21"/>
        <v>20XX Grant Rev Accrual</v>
      </c>
      <c r="DI32" s="3" t="str">
        <f t="shared" si="22"/>
        <v>Grant: 0 Order: 0</v>
      </c>
      <c r="DM32" s="3">
        <v>50</v>
      </c>
      <c r="DN32" s="3">
        <f t="shared" si="32"/>
        <v>24510000</v>
      </c>
      <c r="DQ32" s="3">
        <f t="shared" si="23"/>
        <v>0</v>
      </c>
      <c r="DT32" s="50">
        <f t="shared" si="24"/>
        <v>0</v>
      </c>
      <c r="DU32" s="3">
        <f t="shared" si="25"/>
        <v>0</v>
      </c>
      <c r="DV32" s="3" t="str">
        <f t="shared" si="26"/>
        <v>20XX-A2</v>
      </c>
      <c r="DX32" s="50">
        <f t="shared" si="27"/>
        <v>0</v>
      </c>
      <c r="DZ32" s="50">
        <f t="shared" si="28"/>
        <v>0</v>
      </c>
      <c r="EC32" s="3">
        <f t="shared" si="29"/>
        <v>0</v>
      </c>
      <c r="EK32" s="3" t="str">
        <f t="shared" si="30"/>
        <v>AGYGAAP</v>
      </c>
    </row>
    <row r="33" spans="1:173" ht="14.1" customHeight="1" thickBot="1">
      <c r="D33" s="50"/>
      <c r="J33" s="92"/>
      <c r="K33" s="63" t="s">
        <v>37</v>
      </c>
      <c r="L33" s="64">
        <f>SUM(L10:L32)</f>
        <v>0</v>
      </c>
      <c r="M33" s="77">
        <f>SUM(M10:M32)</f>
        <v>0</v>
      </c>
      <c r="N33" s="52">
        <f>SUM(N10:N31)</f>
        <v>0</v>
      </c>
      <c r="O33" s="77">
        <f t="shared" ref="O33:T33" si="33">SUM(O10:O32)</f>
        <v>0</v>
      </c>
      <c r="P33" s="62">
        <f t="shared" si="33"/>
        <v>0</v>
      </c>
      <c r="Q33" s="51">
        <f t="shared" si="33"/>
        <v>0</v>
      </c>
      <c r="R33" s="51">
        <f t="shared" si="33"/>
        <v>0</v>
      </c>
      <c r="S33" s="114">
        <f t="shared" ref="S33" si="34">SUM(S10:S32)</f>
        <v>0</v>
      </c>
      <c r="T33" s="81">
        <f t="shared" si="33"/>
        <v>0</v>
      </c>
      <c r="U33" s="36"/>
      <c r="V33" s="36"/>
      <c r="W33" s="36"/>
      <c r="X33" s="36"/>
      <c r="Y33" s="36"/>
      <c r="Z33" s="36"/>
      <c r="AA33" s="3" t="s">
        <v>38</v>
      </c>
    </row>
    <row r="34" spans="1:173" ht="6.95" customHeight="1" thickTop="1">
      <c r="K34" s="53"/>
      <c r="L34" s="53"/>
      <c r="M34" s="53"/>
      <c r="N34" s="53"/>
      <c r="O34" s="53"/>
      <c r="P34" s="53"/>
      <c r="Q34" s="53"/>
      <c r="R34" s="53"/>
    </row>
    <row r="35" spans="1:173" ht="15.95" customHeight="1">
      <c r="K35" s="138" t="s">
        <v>147</v>
      </c>
      <c r="L35" s="138"/>
      <c r="M35" s="138"/>
      <c r="N35" s="138"/>
      <c r="O35" s="54"/>
      <c r="Q35" s="107" t="s">
        <v>39</v>
      </c>
      <c r="R35" s="55"/>
      <c r="S35" s="55"/>
      <c r="T35" s="55"/>
    </row>
    <row r="36" spans="1:173" ht="14.1" customHeight="1">
      <c r="A36" s="98" t="s">
        <v>40</v>
      </c>
      <c r="B36" s="50" t="s">
        <v>41</v>
      </c>
      <c r="C36" s="90"/>
      <c r="D36" s="56"/>
      <c r="E36" s="90"/>
      <c r="K36" s="139" t="s">
        <v>42</v>
      </c>
      <c r="L36" s="140"/>
      <c r="M36" s="140"/>
      <c r="N36" s="102">
        <f>SUMIF(U10:U32,"OP",S10:S32)</f>
        <v>0</v>
      </c>
      <c r="O36" s="53"/>
      <c r="Q36" s="147" t="s">
        <v>56</v>
      </c>
      <c r="R36" s="147"/>
      <c r="S36" s="148"/>
      <c r="T36" s="79">
        <f>SUMIF(T10:T32,"&gt;0",T10:T32)</f>
        <v>0</v>
      </c>
    </row>
    <row r="37" spans="1:173" ht="14.1" customHeight="1">
      <c r="B37" s="50" t="s">
        <v>43</v>
      </c>
      <c r="K37" s="141" t="s">
        <v>44</v>
      </c>
      <c r="L37" s="142"/>
      <c r="M37" s="142"/>
      <c r="N37" s="103">
        <f>SUMIF(U10:U32,"CA",S10:S32)</f>
        <v>0</v>
      </c>
      <c r="O37" s="53"/>
      <c r="Q37" s="145" t="s">
        <v>55</v>
      </c>
      <c r="R37" s="145"/>
      <c r="S37" s="146"/>
      <c r="T37" s="79">
        <f>SUMIF(T10:T32,"&lt;0",T10:T32)</f>
        <v>0</v>
      </c>
    </row>
    <row r="38" spans="1:173" ht="14.1" customHeight="1">
      <c r="A38" s="99" t="s">
        <v>30</v>
      </c>
      <c r="B38" s="50" t="s">
        <v>54</v>
      </c>
      <c r="K38" s="131" t="s">
        <v>6</v>
      </c>
      <c r="L38" s="132"/>
      <c r="M38" s="132"/>
      <c r="N38" s="103">
        <f>SUM(N36:N37)</f>
        <v>0</v>
      </c>
      <c r="O38" s="57"/>
      <c r="Q38" s="143" t="s">
        <v>45</v>
      </c>
      <c r="R38" s="143"/>
      <c r="S38" s="144"/>
      <c r="T38" s="79">
        <f>SUM(T36:T37)</f>
        <v>0</v>
      </c>
    </row>
    <row r="39" spans="1:173" ht="14.1" customHeight="1">
      <c r="A39" s="99" t="s">
        <v>52</v>
      </c>
      <c r="B39" s="50" t="s">
        <v>156</v>
      </c>
      <c r="R39" s="107"/>
    </row>
    <row r="40" spans="1:173" ht="14.1" customHeight="1">
      <c r="A40" s="99" t="s">
        <v>149</v>
      </c>
      <c r="B40" s="50" t="s">
        <v>150</v>
      </c>
      <c r="C40" s="86"/>
      <c r="D40" s="6"/>
      <c r="E40" s="86"/>
      <c r="F40" s="86"/>
      <c r="G40" s="86"/>
      <c r="H40" s="86"/>
      <c r="I40" s="86"/>
      <c r="J40" s="6"/>
      <c r="K40" s="6"/>
      <c r="L40" s="6"/>
      <c r="M40" s="6"/>
      <c r="N40" s="6"/>
      <c r="O40" s="6"/>
      <c r="P40" s="6"/>
      <c r="Q40" s="6"/>
      <c r="R40" s="53"/>
      <c r="U40" s="6"/>
      <c r="V40" s="6"/>
      <c r="W40" s="6"/>
      <c r="X40" s="6"/>
      <c r="Y40" s="6"/>
      <c r="Z40" s="6"/>
      <c r="AA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8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</row>
    <row r="41" spans="1:173">
      <c r="B41" s="50" t="s">
        <v>151</v>
      </c>
      <c r="R41" s="53"/>
    </row>
    <row r="42" spans="1:173">
      <c r="R42" s="53"/>
    </row>
    <row r="43" spans="1:173">
      <c r="AB43" s="86"/>
    </row>
  </sheetData>
  <sortState xmlns:xlrd2="http://schemas.microsoft.com/office/spreadsheetml/2017/richdata2" ref="A10:IV15">
    <sortCondition ref="F10:F15"/>
  </sortState>
  <mergeCells count="9">
    <mergeCell ref="K38:M38"/>
    <mergeCell ref="N6:O6"/>
    <mergeCell ref="P6:S6"/>
    <mergeCell ref="K35:N35"/>
    <mergeCell ref="K36:M36"/>
    <mergeCell ref="K37:M37"/>
    <mergeCell ref="Q38:S38"/>
    <mergeCell ref="Q37:S37"/>
    <mergeCell ref="Q36:S36"/>
  </mergeCells>
  <pageMargins left="0.5" right="0.5" top="0.5" bottom="0.5" header="0" footer="0"/>
  <pageSetup paperSize="5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7"/>
  <sheetViews>
    <sheetView topLeftCell="L1" workbookViewId="0">
      <selection activeCell="AR3" sqref="AR3"/>
    </sheetView>
  </sheetViews>
  <sheetFormatPr defaultRowHeight="12.75"/>
  <sheetData>
    <row r="1" spans="1:71">
      <c r="A1" t="s">
        <v>59</v>
      </c>
      <c r="B1" t="s">
        <v>60</v>
      </c>
      <c r="C1" t="s">
        <v>61</v>
      </c>
      <c r="D1" t="s">
        <v>62</v>
      </c>
      <c r="E1" t="s">
        <v>63</v>
      </c>
      <c r="F1" t="s">
        <v>64</v>
      </c>
      <c r="G1" t="s">
        <v>65</v>
      </c>
      <c r="H1" t="s">
        <v>66</v>
      </c>
      <c r="I1" t="s">
        <v>67</v>
      </c>
      <c r="J1" t="s">
        <v>68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76</v>
      </c>
      <c r="S1" t="s">
        <v>77</v>
      </c>
      <c r="T1" t="s">
        <v>78</v>
      </c>
      <c r="U1" t="s">
        <v>79</v>
      </c>
      <c r="V1" t="s">
        <v>80</v>
      </c>
      <c r="W1" t="s">
        <v>81</v>
      </c>
      <c r="X1" t="s">
        <v>82</v>
      </c>
      <c r="Y1" t="s">
        <v>83</v>
      </c>
      <c r="Z1" t="s">
        <v>84</v>
      </c>
      <c r="AA1" t="s">
        <v>85</v>
      </c>
      <c r="AB1" t="s">
        <v>86</v>
      </c>
      <c r="AC1" t="s">
        <v>87</v>
      </c>
      <c r="AD1" t="s">
        <v>88</v>
      </c>
      <c r="AE1" t="s">
        <v>89</v>
      </c>
      <c r="AF1" t="s">
        <v>90</v>
      </c>
      <c r="AG1" t="s">
        <v>91</v>
      </c>
      <c r="AH1" t="s">
        <v>92</v>
      </c>
      <c r="AI1" t="s">
        <v>93</v>
      </c>
      <c r="AJ1" t="s">
        <v>94</v>
      </c>
      <c r="AK1" t="s">
        <v>95</v>
      </c>
      <c r="AL1" t="s">
        <v>96</v>
      </c>
      <c r="AM1" t="s">
        <v>97</v>
      </c>
      <c r="AN1" t="s">
        <v>98</v>
      </c>
      <c r="AO1" t="s">
        <v>99</v>
      </c>
      <c r="AP1" t="s">
        <v>100</v>
      </c>
      <c r="AQ1" t="s">
        <v>101</v>
      </c>
      <c r="AR1" t="s">
        <v>102</v>
      </c>
      <c r="AS1" t="s">
        <v>103</v>
      </c>
      <c r="AT1" t="s">
        <v>104</v>
      </c>
      <c r="AU1" t="s">
        <v>105</v>
      </c>
      <c r="AV1" t="s">
        <v>106</v>
      </c>
      <c r="AW1" t="s">
        <v>107</v>
      </c>
      <c r="AX1" t="s">
        <v>108</v>
      </c>
      <c r="AY1" t="s">
        <v>109</v>
      </c>
      <c r="AZ1" t="s">
        <v>110</v>
      </c>
      <c r="BA1" t="s">
        <v>111</v>
      </c>
      <c r="BB1" t="s">
        <v>112</v>
      </c>
      <c r="BC1" t="s">
        <v>113</v>
      </c>
      <c r="BD1" t="s">
        <v>114</v>
      </c>
      <c r="BE1" t="s">
        <v>115</v>
      </c>
      <c r="BF1" t="s">
        <v>116</v>
      </c>
      <c r="BG1" t="s">
        <v>117</v>
      </c>
      <c r="BH1" t="s">
        <v>118</v>
      </c>
      <c r="BI1" t="s">
        <v>119</v>
      </c>
      <c r="BJ1" t="s">
        <v>120</v>
      </c>
      <c r="BK1" t="s">
        <v>121</v>
      </c>
      <c r="BL1" t="s">
        <v>122</v>
      </c>
      <c r="BM1" t="s">
        <v>123</v>
      </c>
      <c r="BN1" t="s">
        <v>124</v>
      </c>
      <c r="BO1" t="s">
        <v>125</v>
      </c>
      <c r="BP1" t="s">
        <v>126</v>
      </c>
      <c r="BQ1" t="s">
        <v>127</v>
      </c>
      <c r="BR1" t="s">
        <v>128</v>
      </c>
      <c r="BS1" t="s">
        <v>129</v>
      </c>
    </row>
    <row r="2" spans="1:71">
      <c r="A2">
        <v>1</v>
      </c>
      <c r="B2">
        <v>1</v>
      </c>
      <c r="C2" t="s">
        <v>130</v>
      </c>
      <c r="D2" t="s">
        <v>157</v>
      </c>
      <c r="E2" t="s">
        <v>131</v>
      </c>
      <c r="F2" t="s">
        <v>157</v>
      </c>
      <c r="G2">
        <v>13</v>
      </c>
      <c r="H2" t="s">
        <v>132</v>
      </c>
      <c r="I2" t="s">
        <v>133</v>
      </c>
      <c r="J2" t="s">
        <v>160</v>
      </c>
      <c r="K2" t="s">
        <v>138</v>
      </c>
      <c r="O2">
        <v>40</v>
      </c>
      <c r="P2">
        <v>42100000</v>
      </c>
      <c r="S2">
        <v>0</v>
      </c>
      <c r="V2">
        <v>0</v>
      </c>
      <c r="W2">
        <v>0</v>
      </c>
      <c r="X2" t="s">
        <v>161</v>
      </c>
      <c r="Z2">
        <v>0</v>
      </c>
      <c r="AB2">
        <v>0</v>
      </c>
      <c r="AM2" t="s">
        <v>135</v>
      </c>
    </row>
    <row r="3" spans="1:71">
      <c r="A3">
        <v>1</v>
      </c>
      <c r="B3">
        <v>2</v>
      </c>
      <c r="D3" t="s">
        <v>157</v>
      </c>
      <c r="E3" t="s">
        <v>131</v>
      </c>
      <c r="F3" t="s">
        <v>157</v>
      </c>
      <c r="G3">
        <v>13</v>
      </c>
      <c r="H3" t="s">
        <v>132</v>
      </c>
      <c r="I3" t="s">
        <v>133</v>
      </c>
      <c r="J3" t="s">
        <v>160</v>
      </c>
      <c r="K3" t="s">
        <v>138</v>
      </c>
      <c r="O3">
        <v>50</v>
      </c>
      <c r="P3">
        <v>24510000</v>
      </c>
      <c r="S3">
        <v>0</v>
      </c>
      <c r="V3" t="s">
        <v>139</v>
      </c>
      <c r="W3">
        <v>0</v>
      </c>
      <c r="X3" t="s">
        <v>161</v>
      </c>
      <c r="Z3">
        <v>0</v>
      </c>
      <c r="AB3">
        <v>0</v>
      </c>
      <c r="AE3">
        <v>0</v>
      </c>
      <c r="AM3" t="s">
        <v>135</v>
      </c>
    </row>
    <row r="4" spans="1:71">
      <c r="A4">
        <v>2</v>
      </c>
      <c r="B4">
        <v>1</v>
      </c>
      <c r="C4" t="s">
        <v>130</v>
      </c>
      <c r="D4" t="s">
        <v>157</v>
      </c>
      <c r="E4" t="s">
        <v>131</v>
      </c>
      <c r="F4" t="s">
        <v>157</v>
      </c>
      <c r="G4">
        <v>13</v>
      </c>
      <c r="H4" t="s">
        <v>132</v>
      </c>
      <c r="I4" t="s">
        <v>133</v>
      </c>
      <c r="J4" t="s">
        <v>160</v>
      </c>
      <c r="K4" t="s">
        <v>138</v>
      </c>
      <c r="O4">
        <v>40</v>
      </c>
      <c r="P4">
        <v>42100000</v>
      </c>
      <c r="S4">
        <v>0</v>
      </c>
      <c r="V4">
        <v>0</v>
      </c>
      <c r="W4">
        <v>0</v>
      </c>
      <c r="X4" t="s">
        <v>161</v>
      </c>
      <c r="Z4">
        <v>0</v>
      </c>
      <c r="AB4">
        <v>0</v>
      </c>
      <c r="AM4" t="s">
        <v>135</v>
      </c>
    </row>
    <row r="5" spans="1:71">
      <c r="A5">
        <v>2</v>
      </c>
      <c r="B5">
        <v>2</v>
      </c>
      <c r="D5" t="s">
        <v>157</v>
      </c>
      <c r="E5" t="s">
        <v>131</v>
      </c>
      <c r="F5" t="s">
        <v>157</v>
      </c>
      <c r="G5">
        <v>13</v>
      </c>
      <c r="H5" t="s">
        <v>132</v>
      </c>
      <c r="I5" t="s">
        <v>133</v>
      </c>
      <c r="J5" t="s">
        <v>160</v>
      </c>
      <c r="K5" t="s">
        <v>138</v>
      </c>
      <c r="O5">
        <v>50</v>
      </c>
      <c r="P5">
        <v>24510000</v>
      </c>
      <c r="S5">
        <v>0</v>
      </c>
      <c r="V5" t="s">
        <v>139</v>
      </c>
      <c r="W5">
        <v>0</v>
      </c>
      <c r="X5" t="s">
        <v>161</v>
      </c>
      <c r="Z5">
        <v>0</v>
      </c>
      <c r="AB5">
        <v>0</v>
      </c>
      <c r="AE5">
        <v>0</v>
      </c>
      <c r="AM5" t="s">
        <v>135</v>
      </c>
    </row>
    <row r="6" spans="1:71">
      <c r="A6">
        <v>3</v>
      </c>
      <c r="B6">
        <v>1</v>
      </c>
      <c r="C6" t="s">
        <v>130</v>
      </c>
      <c r="D6" t="s">
        <v>157</v>
      </c>
      <c r="E6" t="s">
        <v>131</v>
      </c>
      <c r="F6" t="s">
        <v>157</v>
      </c>
      <c r="G6">
        <v>13</v>
      </c>
      <c r="H6" t="s">
        <v>132</v>
      </c>
      <c r="I6" t="s">
        <v>133</v>
      </c>
      <c r="J6" t="s">
        <v>160</v>
      </c>
      <c r="K6" t="s">
        <v>138</v>
      </c>
      <c r="O6">
        <v>40</v>
      </c>
      <c r="P6">
        <v>42100000</v>
      </c>
      <c r="S6">
        <v>0</v>
      </c>
      <c r="V6">
        <v>0</v>
      </c>
      <c r="W6">
        <v>0</v>
      </c>
      <c r="X6" t="s">
        <v>161</v>
      </c>
      <c r="Z6">
        <v>0</v>
      </c>
      <c r="AB6">
        <v>0</v>
      </c>
      <c r="AM6" t="s">
        <v>135</v>
      </c>
    </row>
    <row r="7" spans="1:71">
      <c r="A7">
        <v>3</v>
      </c>
      <c r="B7">
        <v>2</v>
      </c>
      <c r="D7" t="s">
        <v>157</v>
      </c>
      <c r="E7" t="s">
        <v>131</v>
      </c>
      <c r="F7" t="s">
        <v>157</v>
      </c>
      <c r="G7">
        <v>13</v>
      </c>
      <c r="H7" t="s">
        <v>132</v>
      </c>
      <c r="I7" t="s">
        <v>133</v>
      </c>
      <c r="J7" t="s">
        <v>160</v>
      </c>
      <c r="K7" t="s">
        <v>138</v>
      </c>
      <c r="O7">
        <v>50</v>
      </c>
      <c r="P7">
        <v>24510000</v>
      </c>
      <c r="S7">
        <v>0</v>
      </c>
      <c r="V7" t="s">
        <v>139</v>
      </c>
      <c r="W7">
        <v>0</v>
      </c>
      <c r="X7" t="s">
        <v>161</v>
      </c>
      <c r="Z7">
        <v>0</v>
      </c>
      <c r="AB7">
        <v>0</v>
      </c>
      <c r="AE7">
        <v>0</v>
      </c>
      <c r="AM7" t="s">
        <v>135</v>
      </c>
    </row>
    <row r="8" spans="1:71">
      <c r="A8">
        <v>4</v>
      </c>
      <c r="B8">
        <v>1</v>
      </c>
      <c r="C8" t="s">
        <v>130</v>
      </c>
      <c r="D8" t="s">
        <v>157</v>
      </c>
      <c r="E8" t="s">
        <v>131</v>
      </c>
      <c r="F8" t="s">
        <v>157</v>
      </c>
      <c r="G8">
        <v>13</v>
      </c>
      <c r="H8" t="s">
        <v>132</v>
      </c>
      <c r="I8" t="s">
        <v>133</v>
      </c>
      <c r="J8" t="s">
        <v>160</v>
      </c>
      <c r="K8" t="s">
        <v>138</v>
      </c>
      <c r="O8">
        <v>40</v>
      </c>
      <c r="P8">
        <v>42100000</v>
      </c>
      <c r="S8">
        <v>0</v>
      </c>
      <c r="V8">
        <v>0</v>
      </c>
      <c r="W8">
        <v>0</v>
      </c>
      <c r="X8" t="s">
        <v>161</v>
      </c>
      <c r="Z8">
        <v>0</v>
      </c>
      <c r="AB8">
        <v>0</v>
      </c>
      <c r="AM8" t="s">
        <v>135</v>
      </c>
    </row>
    <row r="9" spans="1:71">
      <c r="A9">
        <v>4</v>
      </c>
      <c r="B9">
        <v>2</v>
      </c>
      <c r="D9" t="s">
        <v>157</v>
      </c>
      <c r="E9" t="s">
        <v>131</v>
      </c>
      <c r="F9" t="s">
        <v>157</v>
      </c>
      <c r="G9">
        <v>13</v>
      </c>
      <c r="H9" t="s">
        <v>132</v>
      </c>
      <c r="I9" t="s">
        <v>133</v>
      </c>
      <c r="J9" t="s">
        <v>160</v>
      </c>
      <c r="K9" t="s">
        <v>138</v>
      </c>
      <c r="O9">
        <v>50</v>
      </c>
      <c r="P9">
        <v>24510000</v>
      </c>
      <c r="S9">
        <v>0</v>
      </c>
      <c r="V9" t="s">
        <v>139</v>
      </c>
      <c r="W9">
        <v>0</v>
      </c>
      <c r="X9" t="s">
        <v>161</v>
      </c>
      <c r="Z9">
        <v>0</v>
      </c>
      <c r="AB9">
        <v>0</v>
      </c>
      <c r="AE9">
        <v>0</v>
      </c>
      <c r="AM9" t="s">
        <v>135</v>
      </c>
    </row>
    <row r="10" spans="1:71">
      <c r="A10">
        <v>5</v>
      </c>
      <c r="B10">
        <v>1</v>
      </c>
      <c r="C10" t="s">
        <v>130</v>
      </c>
      <c r="D10" t="s">
        <v>157</v>
      </c>
      <c r="E10" t="s">
        <v>131</v>
      </c>
      <c r="F10" t="s">
        <v>157</v>
      </c>
      <c r="G10">
        <v>13</v>
      </c>
      <c r="H10" t="s">
        <v>132</v>
      </c>
      <c r="I10" t="s">
        <v>133</v>
      </c>
      <c r="J10" t="s">
        <v>160</v>
      </c>
      <c r="K10" t="s">
        <v>138</v>
      </c>
      <c r="O10">
        <v>40</v>
      </c>
      <c r="P10">
        <v>42100000</v>
      </c>
      <c r="S10">
        <v>0</v>
      </c>
      <c r="V10">
        <v>0</v>
      </c>
      <c r="W10">
        <v>0</v>
      </c>
      <c r="X10" t="s">
        <v>161</v>
      </c>
      <c r="Z10">
        <v>0</v>
      </c>
      <c r="AB10">
        <v>0</v>
      </c>
      <c r="AM10" t="s">
        <v>135</v>
      </c>
    </row>
    <row r="11" spans="1:71">
      <c r="A11">
        <v>5</v>
      </c>
      <c r="B11">
        <v>2</v>
      </c>
      <c r="D11" t="s">
        <v>157</v>
      </c>
      <c r="E11" t="s">
        <v>131</v>
      </c>
      <c r="F11" t="s">
        <v>157</v>
      </c>
      <c r="G11">
        <v>13</v>
      </c>
      <c r="H11" t="s">
        <v>132</v>
      </c>
      <c r="I11" t="s">
        <v>133</v>
      </c>
      <c r="J11" t="s">
        <v>160</v>
      </c>
      <c r="K11" t="s">
        <v>138</v>
      </c>
      <c r="O11">
        <v>50</v>
      </c>
      <c r="P11">
        <v>24510000</v>
      </c>
      <c r="S11">
        <v>0</v>
      </c>
      <c r="V11" t="s">
        <v>139</v>
      </c>
      <c r="W11">
        <v>0</v>
      </c>
      <c r="X11" t="s">
        <v>161</v>
      </c>
      <c r="Z11">
        <v>0</v>
      </c>
      <c r="AB11">
        <v>0</v>
      </c>
      <c r="AE11">
        <v>0</v>
      </c>
      <c r="AM11" t="s">
        <v>135</v>
      </c>
    </row>
    <row r="12" spans="1:71">
      <c r="A12">
        <v>6</v>
      </c>
      <c r="B12">
        <v>1</v>
      </c>
      <c r="C12" t="s">
        <v>130</v>
      </c>
      <c r="D12" t="s">
        <v>157</v>
      </c>
      <c r="E12" t="s">
        <v>131</v>
      </c>
      <c r="F12" t="s">
        <v>157</v>
      </c>
      <c r="G12">
        <v>13</v>
      </c>
      <c r="H12" t="s">
        <v>132</v>
      </c>
      <c r="I12" t="s">
        <v>133</v>
      </c>
      <c r="J12" t="s">
        <v>160</v>
      </c>
      <c r="K12" t="s">
        <v>138</v>
      </c>
      <c r="O12">
        <v>40</v>
      </c>
      <c r="P12">
        <v>42100000</v>
      </c>
      <c r="S12">
        <v>0</v>
      </c>
      <c r="V12">
        <v>0</v>
      </c>
      <c r="W12">
        <v>0</v>
      </c>
      <c r="X12" t="s">
        <v>161</v>
      </c>
      <c r="Z12">
        <v>0</v>
      </c>
      <c r="AB12">
        <v>0</v>
      </c>
      <c r="AM12" t="s">
        <v>135</v>
      </c>
    </row>
    <row r="13" spans="1:71">
      <c r="A13">
        <v>6</v>
      </c>
      <c r="B13">
        <v>2</v>
      </c>
      <c r="D13" t="s">
        <v>157</v>
      </c>
      <c r="E13" t="s">
        <v>131</v>
      </c>
      <c r="F13" t="s">
        <v>157</v>
      </c>
      <c r="G13">
        <v>13</v>
      </c>
      <c r="H13" t="s">
        <v>132</v>
      </c>
      <c r="I13" t="s">
        <v>133</v>
      </c>
      <c r="J13" t="s">
        <v>160</v>
      </c>
      <c r="K13" t="s">
        <v>138</v>
      </c>
      <c r="O13">
        <v>50</v>
      </c>
      <c r="P13">
        <v>24510000</v>
      </c>
      <c r="S13">
        <v>0</v>
      </c>
      <c r="V13" t="s">
        <v>139</v>
      </c>
      <c r="W13">
        <v>0</v>
      </c>
      <c r="X13" t="s">
        <v>161</v>
      </c>
      <c r="Z13">
        <v>0</v>
      </c>
      <c r="AB13">
        <v>0</v>
      </c>
      <c r="AE13">
        <v>0</v>
      </c>
      <c r="AM13" t="s">
        <v>135</v>
      </c>
    </row>
    <row r="14" spans="1:71">
      <c r="A14">
        <v>7</v>
      </c>
      <c r="B14">
        <v>1</v>
      </c>
      <c r="C14" t="s">
        <v>130</v>
      </c>
      <c r="D14" t="s">
        <v>157</v>
      </c>
      <c r="E14" t="s">
        <v>131</v>
      </c>
      <c r="F14" t="s">
        <v>157</v>
      </c>
      <c r="G14">
        <v>13</v>
      </c>
      <c r="H14" t="s">
        <v>132</v>
      </c>
      <c r="I14" t="s">
        <v>133</v>
      </c>
      <c r="J14" t="s">
        <v>160</v>
      </c>
      <c r="K14" t="s">
        <v>138</v>
      </c>
      <c r="O14">
        <v>40</v>
      </c>
      <c r="P14">
        <v>42100000</v>
      </c>
      <c r="S14">
        <v>0</v>
      </c>
      <c r="V14">
        <v>0</v>
      </c>
      <c r="W14">
        <v>0</v>
      </c>
      <c r="X14" t="s">
        <v>161</v>
      </c>
      <c r="Z14">
        <v>0</v>
      </c>
      <c r="AB14">
        <v>0</v>
      </c>
      <c r="AM14" t="s">
        <v>135</v>
      </c>
    </row>
    <row r="15" spans="1:71">
      <c r="A15">
        <v>7</v>
      </c>
      <c r="B15">
        <v>2</v>
      </c>
      <c r="D15" t="s">
        <v>157</v>
      </c>
      <c r="E15" t="s">
        <v>131</v>
      </c>
      <c r="F15" t="s">
        <v>157</v>
      </c>
      <c r="G15">
        <v>13</v>
      </c>
      <c r="H15" t="s">
        <v>132</v>
      </c>
      <c r="I15" t="s">
        <v>133</v>
      </c>
      <c r="J15" t="s">
        <v>160</v>
      </c>
      <c r="K15" t="s">
        <v>138</v>
      </c>
      <c r="O15">
        <v>50</v>
      </c>
      <c r="P15">
        <v>24510000</v>
      </c>
      <c r="S15">
        <v>0</v>
      </c>
      <c r="V15" t="s">
        <v>139</v>
      </c>
      <c r="W15">
        <v>0</v>
      </c>
      <c r="X15" t="s">
        <v>161</v>
      </c>
      <c r="Z15">
        <v>0</v>
      </c>
      <c r="AB15">
        <v>0</v>
      </c>
      <c r="AE15">
        <v>0</v>
      </c>
      <c r="AM15" t="s">
        <v>135</v>
      </c>
    </row>
    <row r="16" spans="1:71">
      <c r="A16">
        <v>8</v>
      </c>
      <c r="B16">
        <v>1</v>
      </c>
      <c r="C16" t="s">
        <v>130</v>
      </c>
      <c r="D16" t="s">
        <v>157</v>
      </c>
      <c r="E16" t="s">
        <v>131</v>
      </c>
      <c r="F16" t="s">
        <v>157</v>
      </c>
      <c r="G16">
        <v>13</v>
      </c>
      <c r="H16" t="s">
        <v>132</v>
      </c>
      <c r="I16" t="s">
        <v>133</v>
      </c>
      <c r="J16" t="s">
        <v>160</v>
      </c>
      <c r="K16" t="s">
        <v>138</v>
      </c>
      <c r="O16">
        <v>40</v>
      </c>
      <c r="P16">
        <v>42100000</v>
      </c>
      <c r="S16">
        <v>0</v>
      </c>
      <c r="V16">
        <v>0</v>
      </c>
      <c r="W16">
        <v>0</v>
      </c>
      <c r="X16" t="s">
        <v>161</v>
      </c>
      <c r="Z16">
        <v>0</v>
      </c>
      <c r="AB16">
        <v>0</v>
      </c>
      <c r="AM16" t="s">
        <v>135</v>
      </c>
    </row>
    <row r="17" spans="1:39">
      <c r="A17">
        <v>8</v>
      </c>
      <c r="B17">
        <v>2</v>
      </c>
      <c r="D17" t="s">
        <v>157</v>
      </c>
      <c r="E17" t="s">
        <v>131</v>
      </c>
      <c r="F17" t="s">
        <v>157</v>
      </c>
      <c r="G17">
        <v>13</v>
      </c>
      <c r="H17" t="s">
        <v>132</v>
      </c>
      <c r="I17" t="s">
        <v>133</v>
      </c>
      <c r="J17" t="s">
        <v>160</v>
      </c>
      <c r="K17" t="s">
        <v>138</v>
      </c>
      <c r="O17">
        <v>50</v>
      </c>
      <c r="P17">
        <v>24510000</v>
      </c>
      <c r="S17">
        <v>0</v>
      </c>
      <c r="V17" t="s">
        <v>139</v>
      </c>
      <c r="W17">
        <v>0</v>
      </c>
      <c r="X17" t="s">
        <v>161</v>
      </c>
      <c r="Z17">
        <v>0</v>
      </c>
      <c r="AB17">
        <v>0</v>
      </c>
      <c r="AE17">
        <v>0</v>
      </c>
      <c r="AM17" t="s">
        <v>135</v>
      </c>
    </row>
    <row r="18" spans="1:39">
      <c r="A18">
        <v>9</v>
      </c>
      <c r="B18">
        <v>1</v>
      </c>
      <c r="C18" t="s">
        <v>130</v>
      </c>
      <c r="D18" t="s">
        <v>157</v>
      </c>
      <c r="E18" t="s">
        <v>131</v>
      </c>
      <c r="F18" t="s">
        <v>157</v>
      </c>
      <c r="G18">
        <v>13</v>
      </c>
      <c r="H18" t="s">
        <v>132</v>
      </c>
      <c r="I18" t="s">
        <v>133</v>
      </c>
      <c r="J18" t="s">
        <v>160</v>
      </c>
      <c r="K18" t="s">
        <v>138</v>
      </c>
      <c r="O18">
        <v>40</v>
      </c>
      <c r="P18">
        <v>42100000</v>
      </c>
      <c r="S18">
        <v>0</v>
      </c>
      <c r="V18">
        <v>0</v>
      </c>
      <c r="W18">
        <v>0</v>
      </c>
      <c r="X18" t="s">
        <v>161</v>
      </c>
      <c r="Z18">
        <v>0</v>
      </c>
      <c r="AB18">
        <v>0</v>
      </c>
      <c r="AM18" t="s">
        <v>135</v>
      </c>
    </row>
    <row r="19" spans="1:39">
      <c r="A19">
        <v>9</v>
      </c>
      <c r="B19">
        <v>2</v>
      </c>
      <c r="D19" t="s">
        <v>157</v>
      </c>
      <c r="E19" t="s">
        <v>131</v>
      </c>
      <c r="F19" t="s">
        <v>157</v>
      </c>
      <c r="G19">
        <v>13</v>
      </c>
      <c r="H19" t="s">
        <v>132</v>
      </c>
      <c r="I19" t="s">
        <v>133</v>
      </c>
      <c r="J19" t="s">
        <v>160</v>
      </c>
      <c r="K19" t="s">
        <v>138</v>
      </c>
      <c r="O19">
        <v>50</v>
      </c>
      <c r="P19">
        <v>24510000</v>
      </c>
      <c r="S19">
        <v>0</v>
      </c>
      <c r="V19" t="s">
        <v>139</v>
      </c>
      <c r="W19">
        <v>0</v>
      </c>
      <c r="X19" t="s">
        <v>161</v>
      </c>
      <c r="Z19">
        <v>0</v>
      </c>
      <c r="AB19">
        <v>0</v>
      </c>
      <c r="AE19">
        <v>0</v>
      </c>
      <c r="AM19" t="s">
        <v>135</v>
      </c>
    </row>
    <row r="20" spans="1:39">
      <c r="A20">
        <v>10</v>
      </c>
      <c r="B20">
        <v>1</v>
      </c>
      <c r="C20" t="s">
        <v>130</v>
      </c>
      <c r="D20" t="s">
        <v>157</v>
      </c>
      <c r="E20" t="s">
        <v>131</v>
      </c>
      <c r="F20" t="s">
        <v>157</v>
      </c>
      <c r="G20">
        <v>13</v>
      </c>
      <c r="H20" t="s">
        <v>132</v>
      </c>
      <c r="I20" t="s">
        <v>133</v>
      </c>
      <c r="J20" t="s">
        <v>160</v>
      </c>
      <c r="K20" t="s">
        <v>138</v>
      </c>
      <c r="O20">
        <v>40</v>
      </c>
      <c r="P20">
        <v>42100000</v>
      </c>
      <c r="S20">
        <v>0</v>
      </c>
      <c r="V20">
        <v>0</v>
      </c>
      <c r="W20">
        <v>0</v>
      </c>
      <c r="X20" t="s">
        <v>161</v>
      </c>
      <c r="Z20">
        <v>0</v>
      </c>
      <c r="AB20">
        <v>0</v>
      </c>
      <c r="AM20" t="s">
        <v>135</v>
      </c>
    </row>
    <row r="21" spans="1:39">
      <c r="A21">
        <v>10</v>
      </c>
      <c r="B21">
        <v>2</v>
      </c>
      <c r="D21" t="s">
        <v>157</v>
      </c>
      <c r="E21" t="s">
        <v>131</v>
      </c>
      <c r="F21" t="s">
        <v>157</v>
      </c>
      <c r="G21">
        <v>13</v>
      </c>
      <c r="H21" t="s">
        <v>132</v>
      </c>
      <c r="I21" t="s">
        <v>133</v>
      </c>
      <c r="J21" t="s">
        <v>160</v>
      </c>
      <c r="K21" t="s">
        <v>138</v>
      </c>
      <c r="O21">
        <v>50</v>
      </c>
      <c r="P21">
        <v>24510000</v>
      </c>
      <c r="S21">
        <v>0</v>
      </c>
      <c r="V21" t="s">
        <v>139</v>
      </c>
      <c r="W21">
        <v>0</v>
      </c>
      <c r="X21" t="s">
        <v>161</v>
      </c>
      <c r="Z21">
        <v>0</v>
      </c>
      <c r="AB21">
        <v>0</v>
      </c>
      <c r="AE21">
        <v>0</v>
      </c>
      <c r="AM21" t="s">
        <v>135</v>
      </c>
    </row>
    <row r="22" spans="1:39">
      <c r="A22">
        <v>11</v>
      </c>
      <c r="B22">
        <v>1</v>
      </c>
      <c r="C22" t="s">
        <v>130</v>
      </c>
      <c r="D22" t="s">
        <v>157</v>
      </c>
      <c r="E22" t="s">
        <v>131</v>
      </c>
      <c r="F22" t="s">
        <v>157</v>
      </c>
      <c r="G22">
        <v>13</v>
      </c>
      <c r="H22" t="s">
        <v>132</v>
      </c>
      <c r="I22" t="s">
        <v>133</v>
      </c>
      <c r="J22" t="s">
        <v>160</v>
      </c>
      <c r="K22" t="s">
        <v>138</v>
      </c>
      <c r="O22">
        <v>40</v>
      </c>
      <c r="P22">
        <v>42100000</v>
      </c>
      <c r="S22">
        <v>0</v>
      </c>
      <c r="V22">
        <v>0</v>
      </c>
      <c r="W22">
        <v>0</v>
      </c>
      <c r="X22" t="s">
        <v>161</v>
      </c>
      <c r="Z22">
        <v>0</v>
      </c>
      <c r="AB22">
        <v>0</v>
      </c>
      <c r="AM22" t="s">
        <v>135</v>
      </c>
    </row>
    <row r="23" spans="1:39">
      <c r="A23">
        <v>11</v>
      </c>
      <c r="B23">
        <v>2</v>
      </c>
      <c r="D23" t="s">
        <v>157</v>
      </c>
      <c r="E23" t="s">
        <v>131</v>
      </c>
      <c r="F23" t="s">
        <v>157</v>
      </c>
      <c r="G23">
        <v>13</v>
      </c>
      <c r="H23" t="s">
        <v>132</v>
      </c>
      <c r="I23" t="s">
        <v>133</v>
      </c>
      <c r="J23" t="s">
        <v>160</v>
      </c>
      <c r="K23" t="s">
        <v>138</v>
      </c>
      <c r="O23">
        <v>50</v>
      </c>
      <c r="P23">
        <v>24510000</v>
      </c>
      <c r="S23">
        <v>0</v>
      </c>
      <c r="V23" t="s">
        <v>139</v>
      </c>
      <c r="W23">
        <v>0</v>
      </c>
      <c r="X23" t="s">
        <v>161</v>
      </c>
      <c r="Z23">
        <v>0</v>
      </c>
      <c r="AB23">
        <v>0</v>
      </c>
      <c r="AE23">
        <v>0</v>
      </c>
      <c r="AM23" t="s">
        <v>135</v>
      </c>
    </row>
    <row r="24" spans="1:39">
      <c r="A24">
        <v>12</v>
      </c>
      <c r="B24">
        <v>1</v>
      </c>
      <c r="C24" t="s">
        <v>130</v>
      </c>
      <c r="D24" t="s">
        <v>157</v>
      </c>
      <c r="E24" t="s">
        <v>131</v>
      </c>
      <c r="F24" t="s">
        <v>157</v>
      </c>
      <c r="G24">
        <v>13</v>
      </c>
      <c r="H24" t="s">
        <v>132</v>
      </c>
      <c r="I24" t="s">
        <v>133</v>
      </c>
      <c r="J24" t="s">
        <v>160</v>
      </c>
      <c r="K24" t="s">
        <v>138</v>
      </c>
      <c r="O24">
        <v>40</v>
      </c>
      <c r="P24">
        <v>42100000</v>
      </c>
      <c r="S24">
        <v>0</v>
      </c>
      <c r="V24">
        <v>0</v>
      </c>
      <c r="W24">
        <v>0</v>
      </c>
      <c r="X24" t="s">
        <v>161</v>
      </c>
      <c r="Z24">
        <v>0</v>
      </c>
      <c r="AB24">
        <v>0</v>
      </c>
      <c r="AM24" t="s">
        <v>135</v>
      </c>
    </row>
    <row r="25" spans="1:39">
      <c r="A25">
        <v>12</v>
      </c>
      <c r="B25">
        <v>2</v>
      </c>
      <c r="D25" t="s">
        <v>157</v>
      </c>
      <c r="E25" t="s">
        <v>131</v>
      </c>
      <c r="F25" t="s">
        <v>157</v>
      </c>
      <c r="G25">
        <v>13</v>
      </c>
      <c r="H25" t="s">
        <v>132</v>
      </c>
      <c r="I25" t="s">
        <v>133</v>
      </c>
      <c r="J25" t="s">
        <v>160</v>
      </c>
      <c r="K25" t="s">
        <v>138</v>
      </c>
      <c r="O25">
        <v>50</v>
      </c>
      <c r="P25">
        <v>24510000</v>
      </c>
      <c r="S25">
        <v>0</v>
      </c>
      <c r="V25" t="s">
        <v>139</v>
      </c>
      <c r="W25">
        <v>0</v>
      </c>
      <c r="X25" t="s">
        <v>161</v>
      </c>
      <c r="Z25">
        <v>0</v>
      </c>
      <c r="AB25">
        <v>0</v>
      </c>
      <c r="AE25">
        <v>0</v>
      </c>
      <c r="AM25" t="s">
        <v>135</v>
      </c>
    </row>
    <row r="26" spans="1:39">
      <c r="A26">
        <v>13</v>
      </c>
      <c r="B26">
        <v>1</v>
      </c>
      <c r="C26" t="s">
        <v>130</v>
      </c>
      <c r="D26" t="s">
        <v>157</v>
      </c>
      <c r="E26" t="s">
        <v>131</v>
      </c>
      <c r="F26" t="s">
        <v>157</v>
      </c>
      <c r="G26">
        <v>13</v>
      </c>
      <c r="H26" t="s">
        <v>132</v>
      </c>
      <c r="I26" t="s">
        <v>133</v>
      </c>
      <c r="J26" t="s">
        <v>160</v>
      </c>
      <c r="K26" t="s">
        <v>138</v>
      </c>
      <c r="O26">
        <v>40</v>
      </c>
      <c r="P26">
        <v>42100000</v>
      </c>
      <c r="S26">
        <v>0</v>
      </c>
      <c r="V26">
        <v>0</v>
      </c>
      <c r="W26">
        <v>0</v>
      </c>
      <c r="X26" t="s">
        <v>161</v>
      </c>
      <c r="Z26">
        <v>0</v>
      </c>
      <c r="AB26">
        <v>0</v>
      </c>
      <c r="AM26" t="s">
        <v>135</v>
      </c>
    </row>
    <row r="27" spans="1:39">
      <c r="A27">
        <v>13</v>
      </c>
      <c r="B27">
        <v>2</v>
      </c>
      <c r="D27" t="s">
        <v>157</v>
      </c>
      <c r="E27" t="s">
        <v>131</v>
      </c>
      <c r="F27" t="s">
        <v>157</v>
      </c>
      <c r="G27">
        <v>13</v>
      </c>
      <c r="H27" t="s">
        <v>132</v>
      </c>
      <c r="I27" t="s">
        <v>133</v>
      </c>
      <c r="J27" t="s">
        <v>160</v>
      </c>
      <c r="K27" t="s">
        <v>138</v>
      </c>
      <c r="O27">
        <v>50</v>
      </c>
      <c r="P27">
        <v>24510000</v>
      </c>
      <c r="S27">
        <v>0</v>
      </c>
      <c r="V27" t="s">
        <v>139</v>
      </c>
      <c r="W27">
        <v>0</v>
      </c>
      <c r="X27" t="s">
        <v>161</v>
      </c>
      <c r="Z27">
        <v>0</v>
      </c>
      <c r="AB27">
        <v>0</v>
      </c>
      <c r="AE27">
        <v>0</v>
      </c>
      <c r="AM27" t="s">
        <v>135</v>
      </c>
    </row>
    <row r="28" spans="1:39">
      <c r="A28">
        <v>14</v>
      </c>
      <c r="B28">
        <v>1</v>
      </c>
      <c r="C28" t="s">
        <v>130</v>
      </c>
      <c r="D28" t="s">
        <v>157</v>
      </c>
      <c r="E28" t="s">
        <v>131</v>
      </c>
      <c r="F28" t="s">
        <v>157</v>
      </c>
      <c r="G28">
        <v>13</v>
      </c>
      <c r="H28" t="s">
        <v>132</v>
      </c>
      <c r="I28" t="s">
        <v>133</v>
      </c>
      <c r="J28" t="s">
        <v>160</v>
      </c>
      <c r="K28" t="s">
        <v>138</v>
      </c>
      <c r="O28">
        <v>40</v>
      </c>
      <c r="P28">
        <v>42100000</v>
      </c>
      <c r="S28">
        <v>0</v>
      </c>
      <c r="V28">
        <v>0</v>
      </c>
      <c r="W28">
        <v>0</v>
      </c>
      <c r="X28" t="s">
        <v>161</v>
      </c>
      <c r="Z28">
        <v>0</v>
      </c>
      <c r="AB28">
        <v>0</v>
      </c>
      <c r="AM28" t="s">
        <v>135</v>
      </c>
    </row>
    <row r="29" spans="1:39">
      <c r="A29">
        <v>14</v>
      </c>
      <c r="B29">
        <v>2</v>
      </c>
      <c r="D29" t="s">
        <v>157</v>
      </c>
      <c r="E29" t="s">
        <v>131</v>
      </c>
      <c r="F29" t="s">
        <v>157</v>
      </c>
      <c r="G29">
        <v>13</v>
      </c>
      <c r="H29" t="s">
        <v>132</v>
      </c>
      <c r="I29" t="s">
        <v>133</v>
      </c>
      <c r="J29" t="s">
        <v>160</v>
      </c>
      <c r="K29" t="s">
        <v>138</v>
      </c>
      <c r="O29">
        <v>50</v>
      </c>
      <c r="P29">
        <v>24510000</v>
      </c>
      <c r="S29">
        <v>0</v>
      </c>
      <c r="V29" t="s">
        <v>139</v>
      </c>
      <c r="W29">
        <v>0</v>
      </c>
      <c r="X29" t="s">
        <v>161</v>
      </c>
      <c r="Z29">
        <v>0</v>
      </c>
      <c r="AB29">
        <v>0</v>
      </c>
      <c r="AE29">
        <v>0</v>
      </c>
      <c r="AM29" t="s">
        <v>135</v>
      </c>
    </row>
    <row r="30" spans="1:39">
      <c r="A30">
        <v>15</v>
      </c>
      <c r="B30">
        <v>1</v>
      </c>
      <c r="C30" t="s">
        <v>130</v>
      </c>
      <c r="D30" t="s">
        <v>157</v>
      </c>
      <c r="E30" t="s">
        <v>131</v>
      </c>
      <c r="F30" t="s">
        <v>157</v>
      </c>
      <c r="G30">
        <v>13</v>
      </c>
      <c r="H30" t="s">
        <v>132</v>
      </c>
      <c r="I30" t="s">
        <v>133</v>
      </c>
      <c r="J30" t="s">
        <v>160</v>
      </c>
      <c r="K30" t="s">
        <v>138</v>
      </c>
      <c r="O30">
        <v>40</v>
      </c>
      <c r="P30">
        <v>42100000</v>
      </c>
      <c r="S30">
        <v>0</v>
      </c>
      <c r="V30">
        <v>0</v>
      </c>
      <c r="W30">
        <v>0</v>
      </c>
      <c r="X30" t="s">
        <v>161</v>
      </c>
      <c r="Z30">
        <v>0</v>
      </c>
      <c r="AB30">
        <v>0</v>
      </c>
      <c r="AM30" t="s">
        <v>135</v>
      </c>
    </row>
    <row r="31" spans="1:39">
      <c r="A31">
        <v>15</v>
      </c>
      <c r="B31">
        <v>2</v>
      </c>
      <c r="D31" t="s">
        <v>157</v>
      </c>
      <c r="E31" t="s">
        <v>131</v>
      </c>
      <c r="F31" t="s">
        <v>157</v>
      </c>
      <c r="G31">
        <v>13</v>
      </c>
      <c r="H31" t="s">
        <v>132</v>
      </c>
      <c r="I31" t="s">
        <v>133</v>
      </c>
      <c r="J31" t="s">
        <v>160</v>
      </c>
      <c r="K31" t="s">
        <v>138</v>
      </c>
      <c r="O31">
        <v>50</v>
      </c>
      <c r="P31">
        <v>24510000</v>
      </c>
      <c r="S31">
        <v>0</v>
      </c>
      <c r="V31" t="s">
        <v>139</v>
      </c>
      <c r="W31">
        <v>0</v>
      </c>
      <c r="X31" t="s">
        <v>161</v>
      </c>
      <c r="Z31">
        <v>0</v>
      </c>
      <c r="AB31">
        <v>0</v>
      </c>
      <c r="AE31">
        <v>0</v>
      </c>
      <c r="AM31" t="s">
        <v>135</v>
      </c>
    </row>
    <row r="32" spans="1:39">
      <c r="A32">
        <v>16</v>
      </c>
      <c r="B32">
        <v>1</v>
      </c>
      <c r="C32" t="s">
        <v>130</v>
      </c>
      <c r="D32" t="s">
        <v>157</v>
      </c>
      <c r="E32" t="s">
        <v>131</v>
      </c>
      <c r="F32" t="s">
        <v>157</v>
      </c>
      <c r="G32">
        <v>13</v>
      </c>
      <c r="H32" t="s">
        <v>132</v>
      </c>
      <c r="I32" t="s">
        <v>133</v>
      </c>
      <c r="J32" t="s">
        <v>160</v>
      </c>
      <c r="K32" t="s">
        <v>138</v>
      </c>
      <c r="O32">
        <v>40</v>
      </c>
      <c r="P32">
        <v>42100000</v>
      </c>
      <c r="S32">
        <v>0</v>
      </c>
      <c r="V32">
        <v>0</v>
      </c>
      <c r="W32">
        <v>0</v>
      </c>
      <c r="X32" t="s">
        <v>161</v>
      </c>
      <c r="Z32">
        <v>0</v>
      </c>
      <c r="AB32">
        <v>0</v>
      </c>
      <c r="AM32" t="s">
        <v>135</v>
      </c>
    </row>
    <row r="33" spans="1:39">
      <c r="A33">
        <v>16</v>
      </c>
      <c r="B33">
        <v>2</v>
      </c>
      <c r="D33" t="s">
        <v>157</v>
      </c>
      <c r="E33" t="s">
        <v>131</v>
      </c>
      <c r="F33" t="s">
        <v>157</v>
      </c>
      <c r="G33">
        <v>13</v>
      </c>
      <c r="H33" t="s">
        <v>132</v>
      </c>
      <c r="I33" t="s">
        <v>133</v>
      </c>
      <c r="J33" t="s">
        <v>160</v>
      </c>
      <c r="K33" t="s">
        <v>138</v>
      </c>
      <c r="O33">
        <v>50</v>
      </c>
      <c r="P33">
        <v>24510000</v>
      </c>
      <c r="S33">
        <v>0</v>
      </c>
      <c r="V33" t="s">
        <v>139</v>
      </c>
      <c r="W33">
        <v>0</v>
      </c>
      <c r="X33" t="s">
        <v>161</v>
      </c>
      <c r="Z33">
        <v>0</v>
      </c>
      <c r="AB33">
        <v>0</v>
      </c>
      <c r="AE33">
        <v>0</v>
      </c>
      <c r="AM33" t="s">
        <v>135</v>
      </c>
    </row>
    <row r="34" spans="1:39">
      <c r="A34">
        <v>17</v>
      </c>
      <c r="B34">
        <v>1</v>
      </c>
      <c r="C34" t="s">
        <v>130</v>
      </c>
      <c r="D34" t="s">
        <v>157</v>
      </c>
      <c r="E34" t="s">
        <v>131</v>
      </c>
      <c r="F34" t="s">
        <v>157</v>
      </c>
      <c r="G34">
        <v>13</v>
      </c>
      <c r="H34" t="s">
        <v>132</v>
      </c>
      <c r="I34" t="s">
        <v>133</v>
      </c>
      <c r="J34" t="s">
        <v>160</v>
      </c>
      <c r="K34" t="s">
        <v>138</v>
      </c>
      <c r="O34">
        <v>40</v>
      </c>
      <c r="P34">
        <v>42100000</v>
      </c>
      <c r="S34">
        <v>0</v>
      </c>
      <c r="V34">
        <v>0</v>
      </c>
      <c r="W34">
        <v>0</v>
      </c>
      <c r="X34" t="s">
        <v>161</v>
      </c>
      <c r="Z34">
        <v>0</v>
      </c>
      <c r="AB34">
        <v>0</v>
      </c>
      <c r="AM34" t="s">
        <v>135</v>
      </c>
    </row>
    <row r="35" spans="1:39">
      <c r="A35">
        <v>17</v>
      </c>
      <c r="B35">
        <v>2</v>
      </c>
      <c r="D35" t="s">
        <v>157</v>
      </c>
      <c r="E35" t="s">
        <v>131</v>
      </c>
      <c r="F35" t="s">
        <v>157</v>
      </c>
      <c r="G35">
        <v>13</v>
      </c>
      <c r="H35" t="s">
        <v>132</v>
      </c>
      <c r="I35" t="s">
        <v>133</v>
      </c>
      <c r="J35" t="s">
        <v>160</v>
      </c>
      <c r="K35" t="s">
        <v>138</v>
      </c>
      <c r="O35">
        <v>50</v>
      </c>
      <c r="P35">
        <v>24510000</v>
      </c>
      <c r="S35">
        <v>0</v>
      </c>
      <c r="V35" t="s">
        <v>139</v>
      </c>
      <c r="W35">
        <v>0</v>
      </c>
      <c r="X35" t="s">
        <v>161</v>
      </c>
      <c r="Z35">
        <v>0</v>
      </c>
      <c r="AB35">
        <v>0</v>
      </c>
      <c r="AE35">
        <v>0</v>
      </c>
      <c r="AM35" t="s">
        <v>135</v>
      </c>
    </row>
    <row r="36" spans="1:39">
      <c r="A36">
        <v>18</v>
      </c>
      <c r="B36">
        <v>1</v>
      </c>
      <c r="C36" t="s">
        <v>130</v>
      </c>
      <c r="D36" t="s">
        <v>157</v>
      </c>
      <c r="E36" t="s">
        <v>131</v>
      </c>
      <c r="F36" t="s">
        <v>157</v>
      </c>
      <c r="G36">
        <v>13</v>
      </c>
      <c r="H36" t="s">
        <v>132</v>
      </c>
      <c r="I36" t="s">
        <v>133</v>
      </c>
      <c r="J36" t="s">
        <v>160</v>
      </c>
      <c r="K36" t="s">
        <v>138</v>
      </c>
      <c r="O36">
        <v>40</v>
      </c>
      <c r="P36">
        <v>42100000</v>
      </c>
      <c r="S36">
        <v>0</v>
      </c>
      <c r="V36">
        <v>0</v>
      </c>
      <c r="W36">
        <v>0</v>
      </c>
      <c r="X36" t="s">
        <v>161</v>
      </c>
      <c r="Z36">
        <v>0</v>
      </c>
      <c r="AB36">
        <v>0</v>
      </c>
      <c r="AM36" t="s">
        <v>135</v>
      </c>
    </row>
    <row r="37" spans="1:39">
      <c r="A37">
        <v>18</v>
      </c>
      <c r="B37">
        <v>2</v>
      </c>
      <c r="D37" t="s">
        <v>157</v>
      </c>
      <c r="E37" t="s">
        <v>131</v>
      </c>
      <c r="F37" t="s">
        <v>157</v>
      </c>
      <c r="G37">
        <v>13</v>
      </c>
      <c r="H37" t="s">
        <v>132</v>
      </c>
      <c r="I37" t="s">
        <v>133</v>
      </c>
      <c r="J37" t="s">
        <v>160</v>
      </c>
      <c r="K37" t="s">
        <v>138</v>
      </c>
      <c r="O37">
        <v>50</v>
      </c>
      <c r="P37">
        <v>24510000</v>
      </c>
      <c r="S37">
        <v>0</v>
      </c>
      <c r="V37" t="s">
        <v>139</v>
      </c>
      <c r="W37">
        <v>0</v>
      </c>
      <c r="X37" t="s">
        <v>161</v>
      </c>
      <c r="Z37">
        <v>0</v>
      </c>
      <c r="AB37">
        <v>0</v>
      </c>
      <c r="AE37">
        <v>0</v>
      </c>
      <c r="AM37" t="s">
        <v>135</v>
      </c>
    </row>
    <row r="38" spans="1:39">
      <c r="A38">
        <v>19</v>
      </c>
      <c r="B38">
        <v>1</v>
      </c>
      <c r="C38" t="s">
        <v>130</v>
      </c>
      <c r="D38" t="s">
        <v>157</v>
      </c>
      <c r="E38" t="s">
        <v>131</v>
      </c>
      <c r="F38" t="s">
        <v>157</v>
      </c>
      <c r="G38">
        <v>13</v>
      </c>
      <c r="H38" t="s">
        <v>132</v>
      </c>
      <c r="I38" t="s">
        <v>133</v>
      </c>
      <c r="J38" t="s">
        <v>160</v>
      </c>
      <c r="K38" t="s">
        <v>138</v>
      </c>
      <c r="O38">
        <v>40</v>
      </c>
      <c r="P38">
        <v>42100000</v>
      </c>
      <c r="S38">
        <v>0</v>
      </c>
      <c r="V38">
        <v>0</v>
      </c>
      <c r="W38">
        <v>0</v>
      </c>
      <c r="X38" t="s">
        <v>161</v>
      </c>
      <c r="Z38">
        <v>0</v>
      </c>
      <c r="AB38">
        <v>0</v>
      </c>
      <c r="AM38" t="s">
        <v>135</v>
      </c>
    </row>
    <row r="39" spans="1:39">
      <c r="A39">
        <v>19</v>
      </c>
      <c r="B39">
        <v>2</v>
      </c>
      <c r="D39" t="s">
        <v>157</v>
      </c>
      <c r="E39" t="s">
        <v>131</v>
      </c>
      <c r="F39" t="s">
        <v>157</v>
      </c>
      <c r="G39">
        <v>13</v>
      </c>
      <c r="H39" t="s">
        <v>132</v>
      </c>
      <c r="I39" t="s">
        <v>133</v>
      </c>
      <c r="J39" t="s">
        <v>160</v>
      </c>
      <c r="K39" t="s">
        <v>138</v>
      </c>
      <c r="O39">
        <v>50</v>
      </c>
      <c r="P39">
        <v>24510000</v>
      </c>
      <c r="S39">
        <v>0</v>
      </c>
      <c r="V39" t="s">
        <v>139</v>
      </c>
      <c r="W39">
        <v>0</v>
      </c>
      <c r="X39" t="s">
        <v>161</v>
      </c>
      <c r="Z39">
        <v>0</v>
      </c>
      <c r="AB39">
        <v>0</v>
      </c>
      <c r="AE39">
        <v>0</v>
      </c>
      <c r="AM39" t="s">
        <v>135</v>
      </c>
    </row>
    <row r="40" spans="1:39">
      <c r="A40">
        <v>20</v>
      </c>
      <c r="B40">
        <v>1</v>
      </c>
      <c r="C40" t="s">
        <v>130</v>
      </c>
      <c r="D40" t="s">
        <v>157</v>
      </c>
      <c r="E40" t="s">
        <v>131</v>
      </c>
      <c r="F40" t="s">
        <v>157</v>
      </c>
      <c r="G40">
        <v>13</v>
      </c>
      <c r="H40" t="s">
        <v>132</v>
      </c>
      <c r="I40" t="s">
        <v>133</v>
      </c>
      <c r="J40" t="s">
        <v>160</v>
      </c>
      <c r="K40" t="s">
        <v>138</v>
      </c>
      <c r="O40">
        <v>40</v>
      </c>
      <c r="P40">
        <v>42100000</v>
      </c>
      <c r="S40">
        <v>0</v>
      </c>
      <c r="V40">
        <v>0</v>
      </c>
      <c r="W40">
        <v>0</v>
      </c>
      <c r="X40" t="s">
        <v>161</v>
      </c>
      <c r="Z40">
        <v>0</v>
      </c>
      <c r="AB40">
        <v>0</v>
      </c>
      <c r="AM40" t="s">
        <v>135</v>
      </c>
    </row>
    <row r="41" spans="1:39">
      <c r="A41">
        <v>20</v>
      </c>
      <c r="B41">
        <v>2</v>
      </c>
      <c r="D41" t="s">
        <v>157</v>
      </c>
      <c r="E41" t="s">
        <v>131</v>
      </c>
      <c r="F41" t="s">
        <v>157</v>
      </c>
      <c r="G41">
        <v>13</v>
      </c>
      <c r="H41" t="s">
        <v>132</v>
      </c>
      <c r="I41" t="s">
        <v>133</v>
      </c>
      <c r="J41" t="s">
        <v>160</v>
      </c>
      <c r="K41" t="s">
        <v>138</v>
      </c>
      <c r="O41">
        <v>50</v>
      </c>
      <c r="P41">
        <v>24510000</v>
      </c>
      <c r="S41">
        <v>0</v>
      </c>
      <c r="V41" t="s">
        <v>139</v>
      </c>
      <c r="W41">
        <v>0</v>
      </c>
      <c r="X41" t="s">
        <v>161</v>
      </c>
      <c r="Z41">
        <v>0</v>
      </c>
      <c r="AB41">
        <v>0</v>
      </c>
      <c r="AE41">
        <v>0</v>
      </c>
      <c r="AM41" t="s">
        <v>135</v>
      </c>
    </row>
    <row r="42" spans="1:39">
      <c r="A42">
        <v>21</v>
      </c>
      <c r="B42">
        <v>1</v>
      </c>
      <c r="C42" t="s">
        <v>130</v>
      </c>
      <c r="D42" t="s">
        <v>157</v>
      </c>
      <c r="E42" t="s">
        <v>131</v>
      </c>
      <c r="F42" t="s">
        <v>157</v>
      </c>
      <c r="G42">
        <v>13</v>
      </c>
      <c r="H42" t="s">
        <v>132</v>
      </c>
      <c r="I42" t="s">
        <v>133</v>
      </c>
      <c r="J42" t="s">
        <v>160</v>
      </c>
      <c r="K42" t="s">
        <v>138</v>
      </c>
      <c r="O42">
        <v>40</v>
      </c>
      <c r="P42">
        <v>42100000</v>
      </c>
      <c r="S42">
        <v>0</v>
      </c>
      <c r="V42">
        <v>0</v>
      </c>
      <c r="W42">
        <v>0</v>
      </c>
      <c r="X42" t="s">
        <v>161</v>
      </c>
      <c r="Z42">
        <v>0</v>
      </c>
      <c r="AB42">
        <v>0</v>
      </c>
      <c r="AM42" t="s">
        <v>135</v>
      </c>
    </row>
    <row r="43" spans="1:39">
      <c r="A43">
        <v>21</v>
      </c>
      <c r="B43">
        <v>2</v>
      </c>
      <c r="D43" t="s">
        <v>157</v>
      </c>
      <c r="E43" t="s">
        <v>131</v>
      </c>
      <c r="F43" t="s">
        <v>157</v>
      </c>
      <c r="G43">
        <v>13</v>
      </c>
      <c r="H43" t="s">
        <v>132</v>
      </c>
      <c r="I43" t="s">
        <v>133</v>
      </c>
      <c r="J43" t="s">
        <v>160</v>
      </c>
      <c r="K43" t="s">
        <v>138</v>
      </c>
      <c r="O43">
        <v>50</v>
      </c>
      <c r="P43">
        <v>24510000</v>
      </c>
      <c r="S43">
        <v>0</v>
      </c>
      <c r="V43" t="s">
        <v>139</v>
      </c>
      <c r="W43">
        <v>0</v>
      </c>
      <c r="X43" t="s">
        <v>161</v>
      </c>
      <c r="Z43">
        <v>0</v>
      </c>
      <c r="AB43">
        <v>0</v>
      </c>
      <c r="AE43">
        <v>0</v>
      </c>
      <c r="AM43" t="s">
        <v>135</v>
      </c>
    </row>
    <row r="44" spans="1:39">
      <c r="A44">
        <v>22</v>
      </c>
      <c r="B44">
        <v>1</v>
      </c>
      <c r="C44" t="s">
        <v>130</v>
      </c>
      <c r="D44" t="s">
        <v>157</v>
      </c>
      <c r="E44" t="s">
        <v>131</v>
      </c>
      <c r="F44" t="s">
        <v>157</v>
      </c>
      <c r="G44">
        <v>13</v>
      </c>
      <c r="H44" t="s">
        <v>132</v>
      </c>
      <c r="I44" t="s">
        <v>133</v>
      </c>
      <c r="J44" t="s">
        <v>160</v>
      </c>
      <c r="K44" t="s">
        <v>138</v>
      </c>
      <c r="O44">
        <v>40</v>
      </c>
      <c r="P44">
        <v>42100000</v>
      </c>
      <c r="S44">
        <v>0</v>
      </c>
      <c r="V44">
        <v>0</v>
      </c>
      <c r="W44">
        <v>0</v>
      </c>
      <c r="X44" t="s">
        <v>161</v>
      </c>
      <c r="Z44">
        <v>0</v>
      </c>
      <c r="AB44">
        <v>0</v>
      </c>
      <c r="AM44" t="s">
        <v>135</v>
      </c>
    </row>
    <row r="45" spans="1:39">
      <c r="A45">
        <v>22</v>
      </c>
      <c r="B45">
        <v>2</v>
      </c>
      <c r="D45" t="s">
        <v>157</v>
      </c>
      <c r="E45" t="s">
        <v>131</v>
      </c>
      <c r="F45" t="s">
        <v>157</v>
      </c>
      <c r="G45">
        <v>13</v>
      </c>
      <c r="H45" t="s">
        <v>132</v>
      </c>
      <c r="I45" t="s">
        <v>133</v>
      </c>
      <c r="J45" t="s">
        <v>160</v>
      </c>
      <c r="K45" t="s">
        <v>138</v>
      </c>
      <c r="O45">
        <v>50</v>
      </c>
      <c r="P45">
        <v>24510000</v>
      </c>
      <c r="S45">
        <v>0</v>
      </c>
      <c r="V45" t="s">
        <v>139</v>
      </c>
      <c r="W45">
        <v>0</v>
      </c>
      <c r="X45" t="s">
        <v>161</v>
      </c>
      <c r="Z45">
        <v>0</v>
      </c>
      <c r="AB45">
        <v>0</v>
      </c>
      <c r="AE45">
        <v>0</v>
      </c>
      <c r="AM45" t="s">
        <v>135</v>
      </c>
    </row>
    <row r="46" spans="1:39">
      <c r="A46">
        <v>23</v>
      </c>
      <c r="B46">
        <v>1</v>
      </c>
      <c r="C46" t="s">
        <v>130</v>
      </c>
      <c r="D46" t="s">
        <v>157</v>
      </c>
      <c r="E46" t="s">
        <v>131</v>
      </c>
      <c r="F46" t="s">
        <v>157</v>
      </c>
      <c r="G46">
        <v>13</v>
      </c>
      <c r="H46" t="s">
        <v>132</v>
      </c>
      <c r="I46" t="s">
        <v>133</v>
      </c>
      <c r="J46" t="s">
        <v>160</v>
      </c>
      <c r="K46" t="s">
        <v>138</v>
      </c>
      <c r="O46">
        <v>40</v>
      </c>
      <c r="P46">
        <v>42100000</v>
      </c>
      <c r="S46">
        <v>0</v>
      </c>
      <c r="V46">
        <v>0</v>
      </c>
      <c r="W46">
        <v>0</v>
      </c>
      <c r="X46" t="s">
        <v>161</v>
      </c>
      <c r="Z46">
        <v>0</v>
      </c>
      <c r="AB46">
        <v>0</v>
      </c>
      <c r="AM46" t="s">
        <v>135</v>
      </c>
    </row>
    <row r="47" spans="1:39">
      <c r="A47">
        <v>23</v>
      </c>
      <c r="B47">
        <v>2</v>
      </c>
      <c r="D47" t="s">
        <v>157</v>
      </c>
      <c r="E47" t="s">
        <v>131</v>
      </c>
      <c r="F47" t="s">
        <v>157</v>
      </c>
      <c r="G47">
        <v>13</v>
      </c>
      <c r="H47" t="s">
        <v>132</v>
      </c>
      <c r="I47" t="s">
        <v>133</v>
      </c>
      <c r="J47" t="s">
        <v>160</v>
      </c>
      <c r="K47" t="s">
        <v>138</v>
      </c>
      <c r="O47">
        <v>50</v>
      </c>
      <c r="P47">
        <v>24510000</v>
      </c>
      <c r="S47">
        <v>0</v>
      </c>
      <c r="V47" t="s">
        <v>139</v>
      </c>
      <c r="W47">
        <v>0</v>
      </c>
      <c r="X47" t="s">
        <v>161</v>
      </c>
      <c r="Z47">
        <v>0</v>
      </c>
      <c r="AB47">
        <v>0</v>
      </c>
      <c r="AE47">
        <v>0</v>
      </c>
      <c r="AM47" t="s">
        <v>135</v>
      </c>
    </row>
  </sheetData>
  <sortState xmlns:xlrd2="http://schemas.microsoft.com/office/spreadsheetml/2017/richdata2" ref="A2:BS47">
    <sortCondition ref="A2:A47"/>
    <sortCondition ref="B2:B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47"/>
  <sheetViews>
    <sheetView workbookViewId="0">
      <selection activeCell="A2" sqref="A2"/>
    </sheetView>
  </sheetViews>
  <sheetFormatPr defaultRowHeight="12.75"/>
  <sheetData>
    <row r="1" spans="1:69">
      <c r="A1" t="s">
        <v>61</v>
      </c>
      <c r="B1" t="s">
        <v>62</v>
      </c>
      <c r="C1" t="s">
        <v>63</v>
      </c>
      <c r="D1" t="s">
        <v>64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  <c r="O1" t="s">
        <v>75</v>
      </c>
      <c r="P1" t="s">
        <v>76</v>
      </c>
      <c r="Q1" t="s">
        <v>77</v>
      </c>
      <c r="R1" t="s">
        <v>78</v>
      </c>
      <c r="S1" t="s">
        <v>79</v>
      </c>
      <c r="T1" t="s">
        <v>80</v>
      </c>
      <c r="U1" t="s">
        <v>81</v>
      </c>
      <c r="V1" t="s">
        <v>82</v>
      </c>
      <c r="W1" t="s">
        <v>83</v>
      </c>
      <c r="X1" t="s">
        <v>84</v>
      </c>
      <c r="Y1" t="s">
        <v>85</v>
      </c>
      <c r="Z1" t="s">
        <v>86</v>
      </c>
      <c r="AA1" t="s">
        <v>87</v>
      </c>
      <c r="AB1" t="s">
        <v>88</v>
      </c>
      <c r="AC1" t="s">
        <v>89</v>
      </c>
      <c r="AD1" t="s">
        <v>90</v>
      </c>
      <c r="AE1" t="s">
        <v>91</v>
      </c>
      <c r="AF1" t="s">
        <v>92</v>
      </c>
      <c r="AG1" t="s">
        <v>93</v>
      </c>
      <c r="AH1" t="s">
        <v>94</v>
      </c>
      <c r="AI1" t="s">
        <v>95</v>
      </c>
      <c r="AJ1" t="s">
        <v>96</v>
      </c>
      <c r="AK1" t="s">
        <v>97</v>
      </c>
      <c r="AL1" t="s">
        <v>98</v>
      </c>
      <c r="AM1" t="s">
        <v>99</v>
      </c>
      <c r="AN1" t="s">
        <v>100</v>
      </c>
      <c r="AO1" t="s">
        <v>101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  <c r="BA1" t="s">
        <v>113</v>
      </c>
      <c r="BB1" t="s">
        <v>114</v>
      </c>
      <c r="BC1" t="s">
        <v>115</v>
      </c>
      <c r="BD1" t="s">
        <v>116</v>
      </c>
      <c r="BE1" t="s">
        <v>117</v>
      </c>
      <c r="BF1" t="s">
        <v>118</v>
      </c>
      <c r="BG1" t="s">
        <v>119</v>
      </c>
      <c r="BH1" t="s">
        <v>120</v>
      </c>
      <c r="BI1" t="s">
        <v>121</v>
      </c>
      <c r="BJ1" t="s">
        <v>122</v>
      </c>
      <c r="BK1" t="s">
        <v>123</v>
      </c>
      <c r="BL1" t="s">
        <v>124</v>
      </c>
      <c r="BM1" t="s">
        <v>125</v>
      </c>
      <c r="BN1" t="s">
        <v>126</v>
      </c>
      <c r="BO1" t="s">
        <v>127</v>
      </c>
      <c r="BP1" t="s">
        <v>128</v>
      </c>
      <c r="BQ1" t="s">
        <v>129</v>
      </c>
    </row>
    <row r="2" spans="1:69">
      <c r="A2" t="s">
        <v>130</v>
      </c>
      <c r="B2" t="s">
        <v>157</v>
      </c>
      <c r="C2" t="s">
        <v>131</v>
      </c>
      <c r="D2" t="s">
        <v>157</v>
      </c>
      <c r="E2">
        <v>13</v>
      </c>
      <c r="F2" t="s">
        <v>132</v>
      </c>
      <c r="G2" t="s">
        <v>133</v>
      </c>
      <c r="H2" t="s">
        <v>134</v>
      </c>
      <c r="I2" t="s">
        <v>138</v>
      </c>
      <c r="M2">
        <v>40</v>
      </c>
      <c r="N2">
        <v>42100000</v>
      </c>
      <c r="Q2">
        <v>0</v>
      </c>
      <c r="T2">
        <v>0</v>
      </c>
      <c r="U2">
        <v>0</v>
      </c>
      <c r="V2" t="s">
        <v>161</v>
      </c>
      <c r="X2">
        <v>0</v>
      </c>
      <c r="Z2">
        <v>0</v>
      </c>
      <c r="AK2" t="s">
        <v>135</v>
      </c>
    </row>
    <row r="3" spans="1:69">
      <c r="B3" t="s">
        <v>157</v>
      </c>
      <c r="C3" t="s">
        <v>131</v>
      </c>
      <c r="D3" t="s">
        <v>157</v>
      </c>
      <c r="E3">
        <v>13</v>
      </c>
      <c r="F3" t="s">
        <v>132</v>
      </c>
      <c r="G3" t="s">
        <v>133</v>
      </c>
      <c r="H3" t="s">
        <v>134</v>
      </c>
      <c r="I3" t="s">
        <v>138</v>
      </c>
      <c r="M3">
        <v>50</v>
      </c>
      <c r="N3">
        <v>24510000</v>
      </c>
      <c r="Q3">
        <v>0</v>
      </c>
      <c r="T3" t="s">
        <v>139</v>
      </c>
      <c r="U3">
        <v>0</v>
      </c>
      <c r="V3" t="s">
        <v>161</v>
      </c>
      <c r="X3">
        <v>0</v>
      </c>
      <c r="Z3">
        <v>0</v>
      </c>
      <c r="AC3">
        <v>0</v>
      </c>
      <c r="AK3" t="s">
        <v>135</v>
      </c>
    </row>
    <row r="4" spans="1:69">
      <c r="A4" t="s">
        <v>130</v>
      </c>
      <c r="B4" t="s">
        <v>157</v>
      </c>
      <c r="C4" t="s">
        <v>131</v>
      </c>
      <c r="D4" t="s">
        <v>157</v>
      </c>
      <c r="E4">
        <v>13</v>
      </c>
      <c r="F4" t="s">
        <v>132</v>
      </c>
      <c r="G4" t="s">
        <v>133</v>
      </c>
      <c r="H4" t="s">
        <v>134</v>
      </c>
      <c r="I4" t="s">
        <v>138</v>
      </c>
      <c r="M4">
        <v>40</v>
      </c>
      <c r="N4">
        <v>42100000</v>
      </c>
      <c r="Q4">
        <v>0</v>
      </c>
      <c r="T4">
        <v>0</v>
      </c>
      <c r="U4">
        <v>0</v>
      </c>
      <c r="V4" t="s">
        <v>161</v>
      </c>
      <c r="X4">
        <v>0</v>
      </c>
      <c r="Z4">
        <v>0</v>
      </c>
      <c r="AK4" t="s">
        <v>135</v>
      </c>
    </row>
    <row r="5" spans="1:69">
      <c r="B5" t="s">
        <v>157</v>
      </c>
      <c r="C5" t="s">
        <v>131</v>
      </c>
      <c r="D5" t="s">
        <v>157</v>
      </c>
      <c r="E5">
        <v>13</v>
      </c>
      <c r="F5" t="s">
        <v>132</v>
      </c>
      <c r="G5" t="s">
        <v>133</v>
      </c>
      <c r="H5" t="s">
        <v>134</v>
      </c>
      <c r="I5" t="s">
        <v>138</v>
      </c>
      <c r="M5">
        <v>50</v>
      </c>
      <c r="N5">
        <v>24510000</v>
      </c>
      <c r="Q5">
        <v>0</v>
      </c>
      <c r="T5" t="s">
        <v>139</v>
      </c>
      <c r="U5">
        <v>0</v>
      </c>
      <c r="V5" t="s">
        <v>161</v>
      </c>
      <c r="X5">
        <v>0</v>
      </c>
      <c r="Z5">
        <v>0</v>
      </c>
      <c r="AC5">
        <v>0</v>
      </c>
      <c r="AK5" t="s">
        <v>135</v>
      </c>
    </row>
    <row r="6" spans="1:69">
      <c r="A6" t="s">
        <v>130</v>
      </c>
      <c r="B6" t="s">
        <v>157</v>
      </c>
      <c r="C6" t="s">
        <v>131</v>
      </c>
      <c r="D6" t="s">
        <v>157</v>
      </c>
      <c r="E6">
        <v>13</v>
      </c>
      <c r="F6" t="s">
        <v>132</v>
      </c>
      <c r="G6" t="s">
        <v>133</v>
      </c>
      <c r="H6" t="s">
        <v>134</v>
      </c>
      <c r="I6" t="s">
        <v>138</v>
      </c>
      <c r="M6">
        <v>40</v>
      </c>
      <c r="N6">
        <v>42100000</v>
      </c>
      <c r="Q6">
        <v>0</v>
      </c>
      <c r="T6">
        <v>0</v>
      </c>
      <c r="U6">
        <v>0</v>
      </c>
      <c r="V6" t="s">
        <v>161</v>
      </c>
      <c r="X6">
        <v>0</v>
      </c>
      <c r="Z6">
        <v>0</v>
      </c>
      <c r="AK6" t="s">
        <v>135</v>
      </c>
    </row>
    <row r="7" spans="1:69">
      <c r="B7" t="s">
        <v>157</v>
      </c>
      <c r="C7" t="s">
        <v>131</v>
      </c>
      <c r="D7" t="s">
        <v>157</v>
      </c>
      <c r="E7">
        <v>13</v>
      </c>
      <c r="F7" t="s">
        <v>132</v>
      </c>
      <c r="G7" t="s">
        <v>133</v>
      </c>
      <c r="H7" t="s">
        <v>134</v>
      </c>
      <c r="I7" t="s">
        <v>138</v>
      </c>
      <c r="M7">
        <v>50</v>
      </c>
      <c r="N7">
        <v>24510000</v>
      </c>
      <c r="Q7">
        <v>0</v>
      </c>
      <c r="T7" t="s">
        <v>139</v>
      </c>
      <c r="U7">
        <v>0</v>
      </c>
      <c r="V7" t="s">
        <v>161</v>
      </c>
      <c r="X7">
        <v>0</v>
      </c>
      <c r="Z7">
        <v>0</v>
      </c>
      <c r="AC7">
        <v>0</v>
      </c>
      <c r="AK7" t="s">
        <v>135</v>
      </c>
    </row>
    <row r="8" spans="1:69">
      <c r="A8" t="s">
        <v>130</v>
      </c>
      <c r="B8" t="s">
        <v>157</v>
      </c>
      <c r="C8" t="s">
        <v>131</v>
      </c>
      <c r="D8" t="s">
        <v>157</v>
      </c>
      <c r="E8">
        <v>13</v>
      </c>
      <c r="F8" t="s">
        <v>132</v>
      </c>
      <c r="G8" t="s">
        <v>133</v>
      </c>
      <c r="H8" t="s">
        <v>134</v>
      </c>
      <c r="I8" t="s">
        <v>138</v>
      </c>
      <c r="M8">
        <v>40</v>
      </c>
      <c r="N8">
        <v>42100000</v>
      </c>
      <c r="Q8">
        <v>0</v>
      </c>
      <c r="T8">
        <v>0</v>
      </c>
      <c r="U8">
        <v>0</v>
      </c>
      <c r="V8" t="s">
        <v>161</v>
      </c>
      <c r="X8">
        <v>0</v>
      </c>
      <c r="Z8">
        <v>0</v>
      </c>
      <c r="AK8" t="s">
        <v>135</v>
      </c>
    </row>
    <row r="9" spans="1:69">
      <c r="B9" t="s">
        <v>157</v>
      </c>
      <c r="C9" t="s">
        <v>131</v>
      </c>
      <c r="D9" t="s">
        <v>157</v>
      </c>
      <c r="E9">
        <v>13</v>
      </c>
      <c r="F9" t="s">
        <v>132</v>
      </c>
      <c r="G9" t="s">
        <v>133</v>
      </c>
      <c r="H9" t="s">
        <v>134</v>
      </c>
      <c r="I9" t="s">
        <v>138</v>
      </c>
      <c r="M9">
        <v>50</v>
      </c>
      <c r="N9">
        <v>24510000</v>
      </c>
      <c r="Q9">
        <v>0</v>
      </c>
      <c r="T9" t="s">
        <v>139</v>
      </c>
      <c r="U9">
        <v>0</v>
      </c>
      <c r="V9" t="s">
        <v>161</v>
      </c>
      <c r="X9">
        <v>0</v>
      </c>
      <c r="Z9">
        <v>0</v>
      </c>
      <c r="AC9">
        <v>0</v>
      </c>
      <c r="AK9" t="s">
        <v>135</v>
      </c>
    </row>
    <row r="10" spans="1:69">
      <c r="A10" t="s">
        <v>130</v>
      </c>
      <c r="B10" t="s">
        <v>157</v>
      </c>
      <c r="C10" t="s">
        <v>131</v>
      </c>
      <c r="D10" t="s">
        <v>157</v>
      </c>
      <c r="E10">
        <v>13</v>
      </c>
      <c r="F10" t="s">
        <v>132</v>
      </c>
      <c r="G10" t="s">
        <v>133</v>
      </c>
      <c r="H10" t="s">
        <v>134</v>
      </c>
      <c r="I10" t="s">
        <v>138</v>
      </c>
      <c r="M10">
        <v>40</v>
      </c>
      <c r="N10">
        <v>42100000</v>
      </c>
      <c r="Q10">
        <v>0</v>
      </c>
      <c r="T10">
        <v>0</v>
      </c>
      <c r="U10">
        <v>0</v>
      </c>
      <c r="V10" t="s">
        <v>161</v>
      </c>
      <c r="X10">
        <v>0</v>
      </c>
      <c r="Z10">
        <v>0</v>
      </c>
      <c r="AK10" t="s">
        <v>135</v>
      </c>
    </row>
    <row r="11" spans="1:69">
      <c r="B11" t="s">
        <v>157</v>
      </c>
      <c r="C11" t="s">
        <v>131</v>
      </c>
      <c r="D11" t="s">
        <v>157</v>
      </c>
      <c r="E11">
        <v>13</v>
      </c>
      <c r="F11" t="s">
        <v>132</v>
      </c>
      <c r="G11" t="s">
        <v>133</v>
      </c>
      <c r="H11" t="s">
        <v>134</v>
      </c>
      <c r="I11" t="s">
        <v>138</v>
      </c>
      <c r="M11">
        <v>50</v>
      </c>
      <c r="N11">
        <v>24510000</v>
      </c>
      <c r="Q11">
        <v>0</v>
      </c>
      <c r="T11" t="s">
        <v>139</v>
      </c>
      <c r="U11">
        <v>0</v>
      </c>
      <c r="V11" t="s">
        <v>161</v>
      </c>
      <c r="X11">
        <v>0</v>
      </c>
      <c r="Z11">
        <v>0</v>
      </c>
      <c r="AC11">
        <v>0</v>
      </c>
      <c r="AK11" t="s">
        <v>135</v>
      </c>
    </row>
    <row r="12" spans="1:69">
      <c r="A12" t="s">
        <v>130</v>
      </c>
      <c r="B12" t="s">
        <v>157</v>
      </c>
      <c r="C12" t="s">
        <v>131</v>
      </c>
      <c r="D12" t="s">
        <v>157</v>
      </c>
      <c r="E12">
        <v>13</v>
      </c>
      <c r="F12" t="s">
        <v>132</v>
      </c>
      <c r="G12" t="s">
        <v>133</v>
      </c>
      <c r="H12" t="s">
        <v>134</v>
      </c>
      <c r="I12" t="s">
        <v>138</v>
      </c>
      <c r="M12">
        <v>40</v>
      </c>
      <c r="N12">
        <v>42100000</v>
      </c>
      <c r="Q12">
        <v>0</v>
      </c>
      <c r="T12">
        <v>0</v>
      </c>
      <c r="U12">
        <v>0</v>
      </c>
      <c r="V12" t="s">
        <v>161</v>
      </c>
      <c r="X12">
        <v>0</v>
      </c>
      <c r="Z12">
        <v>0</v>
      </c>
      <c r="AK12" t="s">
        <v>135</v>
      </c>
    </row>
    <row r="13" spans="1:69">
      <c r="B13" t="s">
        <v>157</v>
      </c>
      <c r="C13" t="s">
        <v>131</v>
      </c>
      <c r="D13" t="s">
        <v>157</v>
      </c>
      <c r="E13">
        <v>13</v>
      </c>
      <c r="F13" t="s">
        <v>132</v>
      </c>
      <c r="G13" t="s">
        <v>133</v>
      </c>
      <c r="H13" t="s">
        <v>134</v>
      </c>
      <c r="I13" t="s">
        <v>138</v>
      </c>
      <c r="M13">
        <v>50</v>
      </c>
      <c r="N13">
        <v>24510000</v>
      </c>
      <c r="Q13">
        <v>0</v>
      </c>
      <c r="T13" t="s">
        <v>139</v>
      </c>
      <c r="U13">
        <v>0</v>
      </c>
      <c r="V13" t="s">
        <v>161</v>
      </c>
      <c r="X13">
        <v>0</v>
      </c>
      <c r="Z13">
        <v>0</v>
      </c>
      <c r="AC13">
        <v>0</v>
      </c>
      <c r="AK13" t="s">
        <v>135</v>
      </c>
    </row>
    <row r="14" spans="1:69">
      <c r="A14" t="s">
        <v>130</v>
      </c>
      <c r="B14" t="s">
        <v>157</v>
      </c>
      <c r="C14" t="s">
        <v>131</v>
      </c>
      <c r="D14" t="s">
        <v>157</v>
      </c>
      <c r="E14">
        <v>13</v>
      </c>
      <c r="F14" t="s">
        <v>132</v>
      </c>
      <c r="G14" t="s">
        <v>133</v>
      </c>
      <c r="H14" t="s">
        <v>134</v>
      </c>
      <c r="I14" t="s">
        <v>138</v>
      </c>
      <c r="M14">
        <v>40</v>
      </c>
      <c r="N14">
        <v>42100000</v>
      </c>
      <c r="Q14">
        <v>0</v>
      </c>
      <c r="T14">
        <v>0</v>
      </c>
      <c r="U14">
        <v>0</v>
      </c>
      <c r="V14" t="s">
        <v>161</v>
      </c>
      <c r="X14">
        <v>0</v>
      </c>
      <c r="Z14">
        <v>0</v>
      </c>
      <c r="AK14" t="s">
        <v>135</v>
      </c>
    </row>
    <row r="15" spans="1:69">
      <c r="B15" t="s">
        <v>157</v>
      </c>
      <c r="C15" t="s">
        <v>131</v>
      </c>
      <c r="D15" t="s">
        <v>157</v>
      </c>
      <c r="E15">
        <v>13</v>
      </c>
      <c r="F15" t="s">
        <v>132</v>
      </c>
      <c r="G15" t="s">
        <v>133</v>
      </c>
      <c r="H15" t="s">
        <v>134</v>
      </c>
      <c r="I15" t="s">
        <v>138</v>
      </c>
      <c r="M15">
        <v>50</v>
      </c>
      <c r="N15">
        <v>24510000</v>
      </c>
      <c r="Q15">
        <v>0</v>
      </c>
      <c r="T15" t="s">
        <v>139</v>
      </c>
      <c r="U15">
        <v>0</v>
      </c>
      <c r="V15" t="s">
        <v>161</v>
      </c>
      <c r="X15">
        <v>0</v>
      </c>
      <c r="Z15">
        <v>0</v>
      </c>
      <c r="AC15">
        <v>0</v>
      </c>
      <c r="AK15" t="s">
        <v>135</v>
      </c>
    </row>
    <row r="16" spans="1:69">
      <c r="A16" t="s">
        <v>130</v>
      </c>
      <c r="B16" t="s">
        <v>157</v>
      </c>
      <c r="C16" t="s">
        <v>131</v>
      </c>
      <c r="D16" t="s">
        <v>157</v>
      </c>
      <c r="E16">
        <v>13</v>
      </c>
      <c r="F16" t="s">
        <v>132</v>
      </c>
      <c r="G16" t="s">
        <v>133</v>
      </c>
      <c r="H16" t="s">
        <v>134</v>
      </c>
      <c r="I16" t="s">
        <v>138</v>
      </c>
      <c r="M16">
        <v>40</v>
      </c>
      <c r="N16">
        <v>42100000</v>
      </c>
      <c r="Q16">
        <v>0</v>
      </c>
      <c r="T16">
        <v>0</v>
      </c>
      <c r="U16">
        <v>0</v>
      </c>
      <c r="V16" t="s">
        <v>161</v>
      </c>
      <c r="X16">
        <v>0</v>
      </c>
      <c r="Z16">
        <v>0</v>
      </c>
      <c r="AK16" t="s">
        <v>135</v>
      </c>
    </row>
    <row r="17" spans="1:37">
      <c r="B17" t="s">
        <v>157</v>
      </c>
      <c r="C17" t="s">
        <v>131</v>
      </c>
      <c r="D17" t="s">
        <v>157</v>
      </c>
      <c r="E17">
        <v>13</v>
      </c>
      <c r="F17" t="s">
        <v>132</v>
      </c>
      <c r="G17" t="s">
        <v>133</v>
      </c>
      <c r="H17" t="s">
        <v>134</v>
      </c>
      <c r="I17" t="s">
        <v>138</v>
      </c>
      <c r="M17">
        <v>50</v>
      </c>
      <c r="N17">
        <v>24510000</v>
      </c>
      <c r="Q17">
        <v>0</v>
      </c>
      <c r="T17" t="s">
        <v>139</v>
      </c>
      <c r="U17">
        <v>0</v>
      </c>
      <c r="V17" t="s">
        <v>161</v>
      </c>
      <c r="X17">
        <v>0</v>
      </c>
      <c r="Z17">
        <v>0</v>
      </c>
      <c r="AC17">
        <v>0</v>
      </c>
      <c r="AK17" t="s">
        <v>135</v>
      </c>
    </row>
    <row r="18" spans="1:37">
      <c r="A18" t="s">
        <v>130</v>
      </c>
      <c r="B18" t="s">
        <v>157</v>
      </c>
      <c r="C18" t="s">
        <v>131</v>
      </c>
      <c r="D18" t="s">
        <v>157</v>
      </c>
      <c r="E18">
        <v>13</v>
      </c>
      <c r="F18" t="s">
        <v>132</v>
      </c>
      <c r="G18" t="s">
        <v>133</v>
      </c>
      <c r="H18" t="s">
        <v>134</v>
      </c>
      <c r="I18" t="s">
        <v>138</v>
      </c>
      <c r="M18">
        <v>40</v>
      </c>
      <c r="N18">
        <v>42100000</v>
      </c>
      <c r="Q18">
        <v>0</v>
      </c>
      <c r="T18">
        <v>0</v>
      </c>
      <c r="U18">
        <v>0</v>
      </c>
      <c r="V18" t="s">
        <v>161</v>
      </c>
      <c r="X18">
        <v>0</v>
      </c>
      <c r="Z18">
        <v>0</v>
      </c>
      <c r="AK18" t="s">
        <v>135</v>
      </c>
    </row>
    <row r="19" spans="1:37">
      <c r="B19" t="s">
        <v>157</v>
      </c>
      <c r="C19" t="s">
        <v>131</v>
      </c>
      <c r="D19" t="s">
        <v>157</v>
      </c>
      <c r="E19">
        <v>13</v>
      </c>
      <c r="F19" t="s">
        <v>132</v>
      </c>
      <c r="G19" t="s">
        <v>133</v>
      </c>
      <c r="H19" t="s">
        <v>134</v>
      </c>
      <c r="I19" t="s">
        <v>138</v>
      </c>
      <c r="M19">
        <v>50</v>
      </c>
      <c r="N19">
        <v>24510000</v>
      </c>
      <c r="Q19">
        <v>0</v>
      </c>
      <c r="T19" t="s">
        <v>139</v>
      </c>
      <c r="U19">
        <v>0</v>
      </c>
      <c r="V19" t="s">
        <v>161</v>
      </c>
      <c r="X19">
        <v>0</v>
      </c>
      <c r="Z19">
        <v>0</v>
      </c>
      <c r="AC19">
        <v>0</v>
      </c>
      <c r="AK19" t="s">
        <v>135</v>
      </c>
    </row>
    <row r="20" spans="1:37">
      <c r="A20" t="s">
        <v>130</v>
      </c>
      <c r="B20" t="s">
        <v>157</v>
      </c>
      <c r="C20" t="s">
        <v>131</v>
      </c>
      <c r="D20" t="s">
        <v>157</v>
      </c>
      <c r="E20">
        <v>13</v>
      </c>
      <c r="F20" t="s">
        <v>132</v>
      </c>
      <c r="G20" t="s">
        <v>133</v>
      </c>
      <c r="H20" t="s">
        <v>134</v>
      </c>
      <c r="I20" t="s">
        <v>138</v>
      </c>
      <c r="M20">
        <v>40</v>
      </c>
      <c r="N20">
        <v>42100000</v>
      </c>
      <c r="Q20">
        <v>0</v>
      </c>
      <c r="T20">
        <v>0</v>
      </c>
      <c r="U20">
        <v>0</v>
      </c>
      <c r="V20" t="s">
        <v>161</v>
      </c>
      <c r="X20">
        <v>0</v>
      </c>
      <c r="Z20">
        <v>0</v>
      </c>
      <c r="AK20" t="s">
        <v>135</v>
      </c>
    </row>
    <row r="21" spans="1:37">
      <c r="B21" t="s">
        <v>157</v>
      </c>
      <c r="C21" t="s">
        <v>131</v>
      </c>
      <c r="D21" t="s">
        <v>157</v>
      </c>
      <c r="E21">
        <v>13</v>
      </c>
      <c r="F21" t="s">
        <v>132</v>
      </c>
      <c r="G21" t="s">
        <v>133</v>
      </c>
      <c r="H21" t="s">
        <v>134</v>
      </c>
      <c r="I21" t="s">
        <v>138</v>
      </c>
      <c r="M21">
        <v>50</v>
      </c>
      <c r="N21">
        <v>24510000</v>
      </c>
      <c r="Q21">
        <v>0</v>
      </c>
      <c r="T21" t="s">
        <v>139</v>
      </c>
      <c r="U21">
        <v>0</v>
      </c>
      <c r="V21" t="s">
        <v>161</v>
      </c>
      <c r="X21">
        <v>0</v>
      </c>
      <c r="Z21">
        <v>0</v>
      </c>
      <c r="AC21">
        <v>0</v>
      </c>
      <c r="AK21" t="s">
        <v>135</v>
      </c>
    </row>
    <row r="22" spans="1:37">
      <c r="A22" t="s">
        <v>130</v>
      </c>
      <c r="B22" t="s">
        <v>157</v>
      </c>
      <c r="C22" t="s">
        <v>131</v>
      </c>
      <c r="D22" t="s">
        <v>157</v>
      </c>
      <c r="E22">
        <v>13</v>
      </c>
      <c r="F22" t="s">
        <v>132</v>
      </c>
      <c r="G22" t="s">
        <v>133</v>
      </c>
      <c r="H22" t="s">
        <v>134</v>
      </c>
      <c r="I22" t="s">
        <v>138</v>
      </c>
      <c r="M22">
        <v>40</v>
      </c>
      <c r="N22">
        <v>42100000</v>
      </c>
      <c r="Q22">
        <v>0</v>
      </c>
      <c r="T22">
        <v>0</v>
      </c>
      <c r="U22">
        <v>0</v>
      </c>
      <c r="V22" t="s">
        <v>161</v>
      </c>
      <c r="X22">
        <v>0</v>
      </c>
      <c r="Z22">
        <v>0</v>
      </c>
      <c r="AK22" t="s">
        <v>135</v>
      </c>
    </row>
    <row r="23" spans="1:37">
      <c r="B23" t="s">
        <v>157</v>
      </c>
      <c r="C23" t="s">
        <v>131</v>
      </c>
      <c r="D23" t="s">
        <v>157</v>
      </c>
      <c r="E23">
        <v>13</v>
      </c>
      <c r="F23" t="s">
        <v>132</v>
      </c>
      <c r="G23" t="s">
        <v>133</v>
      </c>
      <c r="H23" t="s">
        <v>134</v>
      </c>
      <c r="I23" t="s">
        <v>138</v>
      </c>
      <c r="M23">
        <v>50</v>
      </c>
      <c r="N23">
        <v>24510000</v>
      </c>
      <c r="Q23">
        <v>0</v>
      </c>
      <c r="T23" t="s">
        <v>139</v>
      </c>
      <c r="U23">
        <v>0</v>
      </c>
      <c r="V23" t="s">
        <v>161</v>
      </c>
      <c r="X23">
        <v>0</v>
      </c>
      <c r="Z23">
        <v>0</v>
      </c>
      <c r="AC23">
        <v>0</v>
      </c>
      <c r="AK23" t="s">
        <v>135</v>
      </c>
    </row>
    <row r="24" spans="1:37">
      <c r="A24" t="s">
        <v>130</v>
      </c>
      <c r="B24" t="s">
        <v>157</v>
      </c>
      <c r="C24" t="s">
        <v>131</v>
      </c>
      <c r="D24" t="s">
        <v>157</v>
      </c>
      <c r="E24">
        <v>13</v>
      </c>
      <c r="F24" t="s">
        <v>132</v>
      </c>
      <c r="G24" t="s">
        <v>133</v>
      </c>
      <c r="H24" t="s">
        <v>134</v>
      </c>
      <c r="I24" t="s">
        <v>138</v>
      </c>
      <c r="M24">
        <v>40</v>
      </c>
      <c r="N24">
        <v>42100000</v>
      </c>
      <c r="Q24">
        <v>0</v>
      </c>
      <c r="T24">
        <v>0</v>
      </c>
      <c r="U24">
        <v>0</v>
      </c>
      <c r="V24" t="s">
        <v>161</v>
      </c>
      <c r="X24">
        <v>0</v>
      </c>
      <c r="Z24">
        <v>0</v>
      </c>
      <c r="AK24" t="s">
        <v>135</v>
      </c>
    </row>
    <row r="25" spans="1:37">
      <c r="B25" t="s">
        <v>157</v>
      </c>
      <c r="C25" t="s">
        <v>131</v>
      </c>
      <c r="D25" t="s">
        <v>157</v>
      </c>
      <c r="E25">
        <v>13</v>
      </c>
      <c r="F25" t="s">
        <v>132</v>
      </c>
      <c r="G25" t="s">
        <v>133</v>
      </c>
      <c r="H25" t="s">
        <v>134</v>
      </c>
      <c r="I25" t="s">
        <v>138</v>
      </c>
      <c r="M25">
        <v>50</v>
      </c>
      <c r="N25">
        <v>24510000</v>
      </c>
      <c r="Q25">
        <v>0</v>
      </c>
      <c r="T25" t="s">
        <v>139</v>
      </c>
      <c r="U25">
        <v>0</v>
      </c>
      <c r="V25" t="s">
        <v>161</v>
      </c>
      <c r="X25">
        <v>0</v>
      </c>
      <c r="Z25">
        <v>0</v>
      </c>
      <c r="AC25">
        <v>0</v>
      </c>
      <c r="AK25" t="s">
        <v>135</v>
      </c>
    </row>
    <row r="26" spans="1:37">
      <c r="A26" t="s">
        <v>130</v>
      </c>
      <c r="B26" t="s">
        <v>157</v>
      </c>
      <c r="C26" t="s">
        <v>131</v>
      </c>
      <c r="D26" t="s">
        <v>157</v>
      </c>
      <c r="E26">
        <v>13</v>
      </c>
      <c r="F26" t="s">
        <v>132</v>
      </c>
      <c r="G26" t="s">
        <v>133</v>
      </c>
      <c r="H26" t="s">
        <v>134</v>
      </c>
      <c r="I26" t="s">
        <v>138</v>
      </c>
      <c r="M26">
        <v>40</v>
      </c>
      <c r="N26">
        <v>42100000</v>
      </c>
      <c r="Q26">
        <v>0</v>
      </c>
      <c r="T26">
        <v>0</v>
      </c>
      <c r="U26">
        <v>0</v>
      </c>
      <c r="V26" t="s">
        <v>161</v>
      </c>
      <c r="X26">
        <v>0</v>
      </c>
      <c r="Z26">
        <v>0</v>
      </c>
      <c r="AK26" t="s">
        <v>135</v>
      </c>
    </row>
    <row r="27" spans="1:37">
      <c r="B27" t="s">
        <v>157</v>
      </c>
      <c r="C27" t="s">
        <v>131</v>
      </c>
      <c r="D27" t="s">
        <v>157</v>
      </c>
      <c r="E27">
        <v>13</v>
      </c>
      <c r="F27" t="s">
        <v>132</v>
      </c>
      <c r="G27" t="s">
        <v>133</v>
      </c>
      <c r="H27" t="s">
        <v>134</v>
      </c>
      <c r="I27" t="s">
        <v>138</v>
      </c>
      <c r="M27">
        <v>50</v>
      </c>
      <c r="N27">
        <v>24510000</v>
      </c>
      <c r="Q27">
        <v>0</v>
      </c>
      <c r="T27" t="s">
        <v>139</v>
      </c>
      <c r="U27">
        <v>0</v>
      </c>
      <c r="V27" t="s">
        <v>161</v>
      </c>
      <c r="X27">
        <v>0</v>
      </c>
      <c r="Z27">
        <v>0</v>
      </c>
      <c r="AC27">
        <v>0</v>
      </c>
      <c r="AK27" t="s">
        <v>135</v>
      </c>
    </row>
    <row r="28" spans="1:37">
      <c r="A28" t="s">
        <v>130</v>
      </c>
      <c r="B28" t="s">
        <v>157</v>
      </c>
      <c r="C28" t="s">
        <v>131</v>
      </c>
      <c r="D28" t="s">
        <v>157</v>
      </c>
      <c r="E28">
        <v>13</v>
      </c>
      <c r="F28" t="s">
        <v>132</v>
      </c>
      <c r="G28" t="s">
        <v>133</v>
      </c>
      <c r="H28" t="s">
        <v>134</v>
      </c>
      <c r="I28" t="s">
        <v>138</v>
      </c>
      <c r="M28">
        <v>40</v>
      </c>
      <c r="N28">
        <v>42100000</v>
      </c>
      <c r="Q28">
        <v>0</v>
      </c>
      <c r="T28">
        <v>0</v>
      </c>
      <c r="U28">
        <v>0</v>
      </c>
      <c r="V28" t="s">
        <v>161</v>
      </c>
      <c r="X28">
        <v>0</v>
      </c>
      <c r="Z28">
        <v>0</v>
      </c>
      <c r="AK28" t="s">
        <v>135</v>
      </c>
    </row>
    <row r="29" spans="1:37">
      <c r="B29" t="s">
        <v>157</v>
      </c>
      <c r="C29" t="s">
        <v>131</v>
      </c>
      <c r="D29" t="s">
        <v>157</v>
      </c>
      <c r="E29">
        <v>13</v>
      </c>
      <c r="F29" t="s">
        <v>132</v>
      </c>
      <c r="G29" t="s">
        <v>133</v>
      </c>
      <c r="H29" t="s">
        <v>134</v>
      </c>
      <c r="I29" t="s">
        <v>138</v>
      </c>
      <c r="M29">
        <v>50</v>
      </c>
      <c r="N29">
        <v>24510000</v>
      </c>
      <c r="Q29">
        <v>0</v>
      </c>
      <c r="T29" t="s">
        <v>139</v>
      </c>
      <c r="U29">
        <v>0</v>
      </c>
      <c r="V29" t="s">
        <v>161</v>
      </c>
      <c r="X29">
        <v>0</v>
      </c>
      <c r="Z29">
        <v>0</v>
      </c>
      <c r="AC29">
        <v>0</v>
      </c>
      <c r="AK29" t="s">
        <v>135</v>
      </c>
    </row>
    <row r="30" spans="1:37">
      <c r="A30" t="s">
        <v>130</v>
      </c>
      <c r="B30" t="s">
        <v>157</v>
      </c>
      <c r="C30" t="s">
        <v>131</v>
      </c>
      <c r="D30" t="s">
        <v>157</v>
      </c>
      <c r="E30">
        <v>13</v>
      </c>
      <c r="F30" t="s">
        <v>132</v>
      </c>
      <c r="G30" t="s">
        <v>133</v>
      </c>
      <c r="H30" t="s">
        <v>134</v>
      </c>
      <c r="I30" t="s">
        <v>138</v>
      </c>
      <c r="M30">
        <v>40</v>
      </c>
      <c r="N30">
        <v>42100000</v>
      </c>
      <c r="Q30">
        <v>0</v>
      </c>
      <c r="T30">
        <v>0</v>
      </c>
      <c r="U30">
        <v>0</v>
      </c>
      <c r="V30" t="s">
        <v>161</v>
      </c>
      <c r="X30">
        <v>0</v>
      </c>
      <c r="Z30">
        <v>0</v>
      </c>
      <c r="AK30" t="s">
        <v>135</v>
      </c>
    </row>
    <row r="31" spans="1:37">
      <c r="B31" t="s">
        <v>157</v>
      </c>
      <c r="C31" t="s">
        <v>131</v>
      </c>
      <c r="D31" t="s">
        <v>157</v>
      </c>
      <c r="E31">
        <v>13</v>
      </c>
      <c r="F31" t="s">
        <v>132</v>
      </c>
      <c r="G31" t="s">
        <v>133</v>
      </c>
      <c r="H31" t="s">
        <v>134</v>
      </c>
      <c r="I31" t="s">
        <v>138</v>
      </c>
      <c r="M31">
        <v>50</v>
      </c>
      <c r="N31">
        <v>24510000</v>
      </c>
      <c r="Q31">
        <v>0</v>
      </c>
      <c r="T31" t="s">
        <v>139</v>
      </c>
      <c r="U31">
        <v>0</v>
      </c>
      <c r="V31" t="s">
        <v>161</v>
      </c>
      <c r="X31">
        <v>0</v>
      </c>
      <c r="Z31">
        <v>0</v>
      </c>
      <c r="AC31">
        <v>0</v>
      </c>
      <c r="AK31" t="s">
        <v>135</v>
      </c>
    </row>
    <row r="32" spans="1:37">
      <c r="A32" t="s">
        <v>130</v>
      </c>
      <c r="B32" t="s">
        <v>157</v>
      </c>
      <c r="C32" t="s">
        <v>131</v>
      </c>
      <c r="D32" t="s">
        <v>157</v>
      </c>
      <c r="E32">
        <v>13</v>
      </c>
      <c r="F32" t="s">
        <v>132</v>
      </c>
      <c r="G32" t="s">
        <v>133</v>
      </c>
      <c r="H32" t="s">
        <v>134</v>
      </c>
      <c r="I32" t="s">
        <v>138</v>
      </c>
      <c r="M32">
        <v>40</v>
      </c>
      <c r="N32">
        <v>42100000</v>
      </c>
      <c r="Q32">
        <v>0</v>
      </c>
      <c r="T32">
        <v>0</v>
      </c>
      <c r="U32">
        <v>0</v>
      </c>
      <c r="V32" t="s">
        <v>161</v>
      </c>
      <c r="X32">
        <v>0</v>
      </c>
      <c r="Z32">
        <v>0</v>
      </c>
      <c r="AK32" t="s">
        <v>135</v>
      </c>
    </row>
    <row r="33" spans="1:37">
      <c r="B33" t="s">
        <v>157</v>
      </c>
      <c r="C33" t="s">
        <v>131</v>
      </c>
      <c r="D33" t="s">
        <v>157</v>
      </c>
      <c r="E33">
        <v>13</v>
      </c>
      <c r="F33" t="s">
        <v>132</v>
      </c>
      <c r="G33" t="s">
        <v>133</v>
      </c>
      <c r="H33" t="s">
        <v>134</v>
      </c>
      <c r="I33" t="s">
        <v>138</v>
      </c>
      <c r="M33">
        <v>50</v>
      </c>
      <c r="N33">
        <v>24510000</v>
      </c>
      <c r="Q33">
        <v>0</v>
      </c>
      <c r="T33" t="s">
        <v>139</v>
      </c>
      <c r="U33">
        <v>0</v>
      </c>
      <c r="V33" t="s">
        <v>161</v>
      </c>
      <c r="X33">
        <v>0</v>
      </c>
      <c r="Z33">
        <v>0</v>
      </c>
      <c r="AC33">
        <v>0</v>
      </c>
      <c r="AK33" t="s">
        <v>135</v>
      </c>
    </row>
    <row r="34" spans="1:37">
      <c r="A34" t="s">
        <v>130</v>
      </c>
      <c r="B34" t="s">
        <v>157</v>
      </c>
      <c r="C34" t="s">
        <v>131</v>
      </c>
      <c r="D34" t="s">
        <v>157</v>
      </c>
      <c r="E34">
        <v>13</v>
      </c>
      <c r="F34" t="s">
        <v>132</v>
      </c>
      <c r="G34" t="s">
        <v>133</v>
      </c>
      <c r="H34" t="s">
        <v>134</v>
      </c>
      <c r="I34" t="s">
        <v>138</v>
      </c>
      <c r="M34">
        <v>40</v>
      </c>
      <c r="N34">
        <v>42100000</v>
      </c>
      <c r="Q34">
        <v>0</v>
      </c>
      <c r="T34">
        <v>0</v>
      </c>
      <c r="U34">
        <v>0</v>
      </c>
      <c r="V34" t="s">
        <v>161</v>
      </c>
      <c r="X34">
        <v>0</v>
      </c>
      <c r="Z34">
        <v>0</v>
      </c>
      <c r="AK34" t="s">
        <v>135</v>
      </c>
    </row>
    <row r="35" spans="1:37">
      <c r="B35" t="s">
        <v>157</v>
      </c>
      <c r="C35" t="s">
        <v>131</v>
      </c>
      <c r="D35" t="s">
        <v>157</v>
      </c>
      <c r="E35">
        <v>13</v>
      </c>
      <c r="F35" t="s">
        <v>132</v>
      </c>
      <c r="G35" t="s">
        <v>133</v>
      </c>
      <c r="H35" t="s">
        <v>134</v>
      </c>
      <c r="I35" t="s">
        <v>138</v>
      </c>
      <c r="M35">
        <v>50</v>
      </c>
      <c r="N35">
        <v>24510000</v>
      </c>
      <c r="Q35">
        <v>0</v>
      </c>
      <c r="T35" t="s">
        <v>139</v>
      </c>
      <c r="U35">
        <v>0</v>
      </c>
      <c r="V35" t="s">
        <v>161</v>
      </c>
      <c r="X35">
        <v>0</v>
      </c>
      <c r="Z35">
        <v>0</v>
      </c>
      <c r="AC35">
        <v>0</v>
      </c>
      <c r="AK35" t="s">
        <v>135</v>
      </c>
    </row>
    <row r="36" spans="1:37">
      <c r="A36" t="s">
        <v>130</v>
      </c>
      <c r="B36" t="s">
        <v>157</v>
      </c>
      <c r="C36" t="s">
        <v>131</v>
      </c>
      <c r="D36" t="s">
        <v>157</v>
      </c>
      <c r="E36">
        <v>13</v>
      </c>
      <c r="F36" t="s">
        <v>132</v>
      </c>
      <c r="G36" t="s">
        <v>133</v>
      </c>
      <c r="H36" t="s">
        <v>134</v>
      </c>
      <c r="I36" t="s">
        <v>138</v>
      </c>
      <c r="M36">
        <v>40</v>
      </c>
      <c r="N36">
        <v>42100000</v>
      </c>
      <c r="Q36">
        <v>0</v>
      </c>
      <c r="T36">
        <v>0</v>
      </c>
      <c r="U36">
        <v>0</v>
      </c>
      <c r="V36" t="s">
        <v>161</v>
      </c>
      <c r="X36">
        <v>0</v>
      </c>
      <c r="Z36">
        <v>0</v>
      </c>
      <c r="AK36" t="s">
        <v>135</v>
      </c>
    </row>
    <row r="37" spans="1:37">
      <c r="B37" t="s">
        <v>157</v>
      </c>
      <c r="C37" t="s">
        <v>131</v>
      </c>
      <c r="D37" t="s">
        <v>157</v>
      </c>
      <c r="E37">
        <v>13</v>
      </c>
      <c r="F37" t="s">
        <v>132</v>
      </c>
      <c r="G37" t="s">
        <v>133</v>
      </c>
      <c r="H37" t="s">
        <v>134</v>
      </c>
      <c r="I37" t="s">
        <v>138</v>
      </c>
      <c r="M37">
        <v>50</v>
      </c>
      <c r="N37">
        <v>24510000</v>
      </c>
      <c r="Q37">
        <v>0</v>
      </c>
      <c r="T37" t="s">
        <v>139</v>
      </c>
      <c r="U37">
        <v>0</v>
      </c>
      <c r="V37" t="s">
        <v>161</v>
      </c>
      <c r="X37">
        <v>0</v>
      </c>
      <c r="Z37">
        <v>0</v>
      </c>
      <c r="AC37">
        <v>0</v>
      </c>
      <c r="AK37" t="s">
        <v>135</v>
      </c>
    </row>
    <row r="38" spans="1:37">
      <c r="A38" t="s">
        <v>130</v>
      </c>
      <c r="B38" t="s">
        <v>157</v>
      </c>
      <c r="C38" t="s">
        <v>131</v>
      </c>
      <c r="D38" t="s">
        <v>157</v>
      </c>
      <c r="E38">
        <v>13</v>
      </c>
      <c r="F38" t="s">
        <v>132</v>
      </c>
      <c r="G38" t="s">
        <v>133</v>
      </c>
      <c r="H38" t="s">
        <v>134</v>
      </c>
      <c r="I38" t="s">
        <v>138</v>
      </c>
      <c r="M38">
        <v>40</v>
      </c>
      <c r="N38">
        <v>42100000</v>
      </c>
      <c r="Q38">
        <v>0</v>
      </c>
      <c r="T38">
        <v>0</v>
      </c>
      <c r="U38">
        <v>0</v>
      </c>
      <c r="V38" t="s">
        <v>161</v>
      </c>
      <c r="X38">
        <v>0</v>
      </c>
      <c r="Z38">
        <v>0</v>
      </c>
      <c r="AK38" t="s">
        <v>135</v>
      </c>
    </row>
    <row r="39" spans="1:37">
      <c r="B39" t="s">
        <v>157</v>
      </c>
      <c r="C39" t="s">
        <v>131</v>
      </c>
      <c r="D39" t="s">
        <v>157</v>
      </c>
      <c r="E39">
        <v>13</v>
      </c>
      <c r="F39" t="s">
        <v>132</v>
      </c>
      <c r="G39" t="s">
        <v>133</v>
      </c>
      <c r="H39" t="s">
        <v>134</v>
      </c>
      <c r="I39" t="s">
        <v>138</v>
      </c>
      <c r="M39">
        <v>50</v>
      </c>
      <c r="N39">
        <v>24510000</v>
      </c>
      <c r="Q39">
        <v>0</v>
      </c>
      <c r="T39" t="s">
        <v>139</v>
      </c>
      <c r="U39">
        <v>0</v>
      </c>
      <c r="V39" t="s">
        <v>161</v>
      </c>
      <c r="X39">
        <v>0</v>
      </c>
      <c r="Z39">
        <v>0</v>
      </c>
      <c r="AC39">
        <v>0</v>
      </c>
      <c r="AK39" t="s">
        <v>135</v>
      </c>
    </row>
    <row r="40" spans="1:37">
      <c r="A40" t="s">
        <v>130</v>
      </c>
      <c r="B40" t="s">
        <v>157</v>
      </c>
      <c r="C40" t="s">
        <v>131</v>
      </c>
      <c r="D40" t="s">
        <v>157</v>
      </c>
      <c r="E40">
        <v>13</v>
      </c>
      <c r="F40" t="s">
        <v>132</v>
      </c>
      <c r="G40" t="s">
        <v>133</v>
      </c>
      <c r="H40" t="s">
        <v>134</v>
      </c>
      <c r="I40" t="s">
        <v>138</v>
      </c>
      <c r="M40">
        <v>40</v>
      </c>
      <c r="N40">
        <v>42100000</v>
      </c>
      <c r="Q40">
        <v>0</v>
      </c>
      <c r="T40">
        <v>0</v>
      </c>
      <c r="U40">
        <v>0</v>
      </c>
      <c r="V40" t="s">
        <v>161</v>
      </c>
      <c r="X40">
        <v>0</v>
      </c>
      <c r="Z40">
        <v>0</v>
      </c>
      <c r="AK40" t="s">
        <v>135</v>
      </c>
    </row>
    <row r="41" spans="1:37">
      <c r="B41" t="s">
        <v>157</v>
      </c>
      <c r="C41" t="s">
        <v>131</v>
      </c>
      <c r="D41" t="s">
        <v>157</v>
      </c>
      <c r="E41">
        <v>13</v>
      </c>
      <c r="F41" t="s">
        <v>132</v>
      </c>
      <c r="G41" t="s">
        <v>133</v>
      </c>
      <c r="H41" t="s">
        <v>134</v>
      </c>
      <c r="I41" t="s">
        <v>138</v>
      </c>
      <c r="M41">
        <v>50</v>
      </c>
      <c r="N41">
        <v>24510000</v>
      </c>
      <c r="Q41">
        <v>0</v>
      </c>
      <c r="T41" t="s">
        <v>139</v>
      </c>
      <c r="U41">
        <v>0</v>
      </c>
      <c r="V41" t="s">
        <v>161</v>
      </c>
      <c r="X41">
        <v>0</v>
      </c>
      <c r="Z41">
        <v>0</v>
      </c>
      <c r="AC41">
        <v>0</v>
      </c>
      <c r="AK41" t="s">
        <v>135</v>
      </c>
    </row>
    <row r="42" spans="1:37">
      <c r="A42" t="s">
        <v>130</v>
      </c>
      <c r="B42" t="s">
        <v>157</v>
      </c>
      <c r="C42" t="s">
        <v>131</v>
      </c>
      <c r="D42" t="s">
        <v>157</v>
      </c>
      <c r="E42">
        <v>13</v>
      </c>
      <c r="F42" t="s">
        <v>132</v>
      </c>
      <c r="G42" t="s">
        <v>133</v>
      </c>
      <c r="H42" t="s">
        <v>134</v>
      </c>
      <c r="I42" t="s">
        <v>138</v>
      </c>
      <c r="M42">
        <v>40</v>
      </c>
      <c r="N42">
        <v>42100000</v>
      </c>
      <c r="Q42">
        <v>0</v>
      </c>
      <c r="T42">
        <v>0</v>
      </c>
      <c r="U42">
        <v>0</v>
      </c>
      <c r="V42" t="s">
        <v>161</v>
      </c>
      <c r="X42">
        <v>0</v>
      </c>
      <c r="Z42">
        <v>0</v>
      </c>
      <c r="AK42" t="s">
        <v>135</v>
      </c>
    </row>
    <row r="43" spans="1:37">
      <c r="B43" t="s">
        <v>157</v>
      </c>
      <c r="C43" t="s">
        <v>131</v>
      </c>
      <c r="D43" t="s">
        <v>157</v>
      </c>
      <c r="E43">
        <v>13</v>
      </c>
      <c r="F43" t="s">
        <v>132</v>
      </c>
      <c r="G43" t="s">
        <v>133</v>
      </c>
      <c r="H43" t="s">
        <v>134</v>
      </c>
      <c r="I43" t="s">
        <v>138</v>
      </c>
      <c r="M43">
        <v>50</v>
      </c>
      <c r="N43">
        <v>24510000</v>
      </c>
      <c r="Q43">
        <v>0</v>
      </c>
      <c r="T43" t="s">
        <v>139</v>
      </c>
      <c r="U43">
        <v>0</v>
      </c>
      <c r="V43" t="s">
        <v>161</v>
      </c>
      <c r="X43">
        <v>0</v>
      </c>
      <c r="Z43">
        <v>0</v>
      </c>
      <c r="AC43">
        <v>0</v>
      </c>
      <c r="AK43" t="s">
        <v>135</v>
      </c>
    </row>
    <row r="44" spans="1:37">
      <c r="A44" t="s">
        <v>130</v>
      </c>
      <c r="B44" t="s">
        <v>157</v>
      </c>
      <c r="C44" t="s">
        <v>131</v>
      </c>
      <c r="D44" t="s">
        <v>157</v>
      </c>
      <c r="E44">
        <v>13</v>
      </c>
      <c r="F44" t="s">
        <v>132</v>
      </c>
      <c r="G44" t="s">
        <v>133</v>
      </c>
      <c r="H44" t="s">
        <v>134</v>
      </c>
      <c r="I44" t="s">
        <v>138</v>
      </c>
      <c r="M44">
        <v>40</v>
      </c>
      <c r="N44">
        <v>42100000</v>
      </c>
      <c r="Q44">
        <v>0</v>
      </c>
      <c r="T44">
        <v>0</v>
      </c>
      <c r="U44">
        <v>0</v>
      </c>
      <c r="V44" t="s">
        <v>161</v>
      </c>
      <c r="X44">
        <v>0</v>
      </c>
      <c r="Z44">
        <v>0</v>
      </c>
      <c r="AK44" t="s">
        <v>135</v>
      </c>
    </row>
    <row r="45" spans="1:37">
      <c r="B45" t="s">
        <v>157</v>
      </c>
      <c r="C45" t="s">
        <v>131</v>
      </c>
      <c r="D45" t="s">
        <v>157</v>
      </c>
      <c r="E45">
        <v>13</v>
      </c>
      <c r="F45" t="s">
        <v>132</v>
      </c>
      <c r="G45" t="s">
        <v>133</v>
      </c>
      <c r="H45" t="s">
        <v>134</v>
      </c>
      <c r="I45" t="s">
        <v>138</v>
      </c>
      <c r="M45">
        <v>50</v>
      </c>
      <c r="N45">
        <v>24510000</v>
      </c>
      <c r="Q45">
        <v>0</v>
      </c>
      <c r="T45" t="s">
        <v>139</v>
      </c>
      <c r="U45">
        <v>0</v>
      </c>
      <c r="V45" t="s">
        <v>161</v>
      </c>
      <c r="X45">
        <v>0</v>
      </c>
      <c r="Z45">
        <v>0</v>
      </c>
      <c r="AC45">
        <v>0</v>
      </c>
      <c r="AK45" t="s">
        <v>135</v>
      </c>
    </row>
    <row r="46" spans="1:37">
      <c r="A46" t="s">
        <v>130</v>
      </c>
      <c r="B46" t="s">
        <v>157</v>
      </c>
      <c r="C46" t="s">
        <v>131</v>
      </c>
      <c r="D46" t="s">
        <v>157</v>
      </c>
      <c r="E46">
        <v>13</v>
      </c>
      <c r="F46" t="s">
        <v>132</v>
      </c>
      <c r="G46" t="s">
        <v>133</v>
      </c>
      <c r="H46" t="s">
        <v>134</v>
      </c>
      <c r="I46" t="s">
        <v>138</v>
      </c>
      <c r="M46">
        <v>40</v>
      </c>
      <c r="N46">
        <v>42100000</v>
      </c>
      <c r="Q46">
        <v>0</v>
      </c>
      <c r="T46">
        <v>0</v>
      </c>
      <c r="U46">
        <v>0</v>
      </c>
      <c r="V46" t="s">
        <v>161</v>
      </c>
      <c r="X46">
        <v>0</v>
      </c>
      <c r="Z46">
        <v>0</v>
      </c>
      <c r="AK46" t="s">
        <v>135</v>
      </c>
    </row>
    <row r="47" spans="1:37">
      <c r="B47" t="s">
        <v>157</v>
      </c>
      <c r="C47" t="s">
        <v>131</v>
      </c>
      <c r="D47" t="s">
        <v>157</v>
      </c>
      <c r="E47">
        <v>13</v>
      </c>
      <c r="F47" t="s">
        <v>132</v>
      </c>
      <c r="G47" t="s">
        <v>133</v>
      </c>
      <c r="H47" t="s">
        <v>134</v>
      </c>
      <c r="I47" t="s">
        <v>138</v>
      </c>
      <c r="M47">
        <v>50</v>
      </c>
      <c r="N47">
        <v>24510000</v>
      </c>
      <c r="Q47">
        <v>0</v>
      </c>
      <c r="T47" t="s">
        <v>139</v>
      </c>
      <c r="U47">
        <v>0</v>
      </c>
      <c r="V47" t="s">
        <v>161</v>
      </c>
      <c r="X47">
        <v>0</v>
      </c>
      <c r="Z47">
        <v>0</v>
      </c>
      <c r="AC47">
        <v>0</v>
      </c>
      <c r="AK47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273060</vt:lpstr>
      <vt:lpstr>Journal Entry Build Compiled</vt:lpstr>
      <vt:lpstr>Journal Entry Upload</vt:lpstr>
      <vt:lpstr>bb0</vt:lpstr>
      <vt:lpstr>'273060'!Print_Area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Ogletree</dc:creator>
  <cp:lastModifiedBy>Karen Harris</cp:lastModifiedBy>
  <cp:lastPrinted>2016-06-14T20:43:33Z</cp:lastPrinted>
  <dcterms:created xsi:type="dcterms:W3CDTF">2015-09-25T19:33:04Z</dcterms:created>
  <dcterms:modified xsi:type="dcterms:W3CDTF">2022-11-18T19:29:02Z</dcterms:modified>
</cp:coreProperties>
</file>